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Empieza aquí" sheetId="1" state="visible" r:id="rId1"/>
    <sheet xmlns:r="http://schemas.openxmlformats.org/officeDocument/2006/relationships" name="Inicio" sheetId="2" state="visible" r:id="rId2"/>
    <sheet xmlns:r="http://schemas.openxmlformats.org/officeDocument/2006/relationships" name="Presupuesto" sheetId="3" state="visible" r:id="rId3"/>
    <sheet xmlns:r="http://schemas.openxmlformats.org/officeDocument/2006/relationships" name="Movimientos" sheetId="4" state="visible" r:id="rId4"/>
    <sheet xmlns:r="http://schemas.openxmlformats.org/officeDocument/2006/relationships" name="Historico mensual" sheetId="5" state="visible" r:id="rId5"/>
    <sheet xmlns:r="http://schemas.openxmlformats.org/officeDocument/2006/relationships" name="Resumen web" sheetId="6" state="visible" r:id="rId6"/>
    <sheet xmlns:r="http://schemas.openxmlformats.org/officeDocument/2006/relationships" name="Listas" sheetId="7" state="visible" r:id="rId7"/>
  </sheets>
  <definedNames/>
</workbook>
</file>

<file path=xl/styles.xml><?xml version="1.0" encoding="utf-8"?>
<styleSheet xmlns="http://schemas.openxmlformats.org/spreadsheetml/2006/main">
  <numFmts count="4">
    <numFmt numFmtId="164" formatCode="0.0%"/>
    <numFmt numFmtId="165" formatCode="DD/MM/YYYY"/>
    <numFmt numFmtId="166" formatCode="mmm yyyy"/>
    <numFmt numFmtId="167" formatCode="dd/mm/yyyy"/>
  </numFmts>
  <fonts count="40">
    <font>
      <name val="Calibri"/>
      <color theme="1"/>
      <sz val="11"/>
    </font>
    <font>
      <b val="1"/>
      <color rgb="FFFFFFFF"/>
    </font>
    <font>
      <b val="1"/>
      <color rgb="FF2C3E50"/>
      <sz val="16"/>
    </font>
    <font>
      <i val="1"/>
      <color rgb="FF7F8C8D"/>
      <sz val="10"/>
    </font>
    <font>
      <b val="1"/>
      <color rgb="FFFFFFFF"/>
      <sz val="12"/>
    </font>
    <font>
      <b val="1"/>
      <sz val="10"/>
    </font>
    <font>
      <sz val="11"/>
    </font>
    <font>
      <i val="1"/>
      <color rgb="FF7F8C8D"/>
      <sz val="9"/>
    </font>
    <font>
      <b val="1"/>
      <color rgb="FFC0392B"/>
      <sz val="11"/>
    </font>
    <font>
      <b val="1"/>
      <color rgb="FF2C3E50"/>
      <sz val="11"/>
    </font>
    <font>
      <color rgb="FFBDC3C7"/>
      <sz val="9"/>
    </font>
    <font>
      <b val="1"/>
      <color rgb="FFFFFFFF"/>
      <sz val="11"/>
    </font>
    <font>
      <color rgb="FF2C3E50"/>
      <sz val="10"/>
    </font>
    <font>
      <b val="1"/>
    </font>
    <font>
      <b val="1"/>
      <color rgb="FF27AE60"/>
    </font>
    <font>
      <sz val="10"/>
    </font>
    <font>
      <b val="1"/>
      <color rgb="FF2C3E50"/>
      <sz val="14"/>
    </font>
    <font>
      <b val="1"/>
      <color rgb="FF2C3E50"/>
      <sz val="13"/>
    </font>
    <font>
      <color rgb="FF7F8C8D"/>
      <sz val="9"/>
    </font>
    <font>
      <b val="1"/>
      <sz val="11"/>
    </font>
    <font>
      <b val="1"/>
      <sz val="12"/>
    </font>
    <font>
      <b val="1"/>
      <color rgb="FF2C3E50"/>
      <sz val="10"/>
    </font>
    <font>
      <b val="1"/>
      <color rgb="FF3498DB"/>
    </font>
    <font>
      <b val="1"/>
      <color rgb="FFE74C3C"/>
    </font>
    <font>
      <b val="1"/>
      <color rgb="FF7F8C8D"/>
    </font>
    <font>
      <name val="Calibri"/>
      <color rgb="FFFFFFFF"/>
      <sz val="11"/>
    </font>
    <font>
      <color rgb="FFFFFFFF"/>
      <sz val="9"/>
    </font>
    <font>
      <name val="Calibri"/>
      <b val="1"/>
      <color rgb="FFFFFFFF"/>
      <sz val="11"/>
    </font>
    <font>
      <b val="1"/>
      <color rgb="FF18A558"/>
    </font>
    <font>
      <name val="Calibri"/>
      <i val="1"/>
      <color theme="1"/>
      <sz val="11"/>
    </font>
    <font>
      <name val="Calibri"/>
      <i val="1"/>
      <color rgb="FF7F8C8D"/>
      <sz val="11"/>
    </font>
    <font>
      <name val="Calibri"/>
      <b val="1"/>
      <color theme="1"/>
      <sz val="11"/>
    </font>
    <font>
      <name val="Calibri"/>
      <b val="1"/>
      <color rgb="FFFFFFFF"/>
      <sz val="18"/>
    </font>
    <font>
      <name val="Calibri"/>
      <color rgb="FFFFFFFF"/>
      <sz val="12"/>
    </font>
    <font>
      <name val="Calibri"/>
      <b val="1"/>
      <color rgb="FF1F2937"/>
      <sz val="12"/>
    </font>
    <font>
      <name val="Calibri"/>
      <b val="1"/>
      <color rgb="FFFFFFFF"/>
      <sz val="12"/>
    </font>
    <font>
      <name val="Calibri"/>
      <color rgb="FF1F2937"/>
      <sz val="11"/>
    </font>
    <font>
      <name val="Calibri"/>
      <b val="1"/>
      <color rgb="FF1F2937"/>
      <sz val="11"/>
    </font>
    <font>
      <name val="Calibri"/>
      <b val="1"/>
      <color rgb="FFFFFFFF"/>
      <sz val="14"/>
    </font>
    <font>
      <name val="Calibri"/>
      <i val="1"/>
      <color rgb="FF7A3E00"/>
      <sz val="11"/>
    </font>
  </fonts>
  <fills count="22">
    <fill>
      <patternFill/>
    </fill>
    <fill>
      <patternFill patternType="gray125"/>
    </fill>
    <fill>
      <patternFill patternType="solid">
        <fgColor rgb="FF2C3E50"/>
      </patternFill>
    </fill>
    <fill>
      <patternFill patternType="solid">
        <fgColor rgb="FFFFF9E6"/>
      </patternFill>
    </fill>
    <fill>
      <patternFill patternType="solid">
        <fgColor rgb="FFF8F9F9"/>
      </patternFill>
    </fill>
    <fill>
      <patternFill patternType="solid">
        <fgColor rgb="FF34495E"/>
      </patternFill>
    </fill>
    <fill>
      <patternFill patternType="solid">
        <fgColor rgb="FFE5E7E9"/>
      </patternFill>
    </fill>
    <fill>
      <patternFill patternType="solid">
        <fgColor rgb="FFFFFFFF"/>
      </patternFill>
    </fill>
    <fill>
      <patternFill patternType="solid">
        <fgColor rgb="FFFFF7DF"/>
      </patternFill>
    </fill>
    <fill>
      <patternFill patternType="solid">
        <fgColor rgb="FFE9EEF2"/>
      </patternFill>
    </fill>
    <fill>
      <patternFill patternType="solid">
        <fgColor rgb="FFE9EEF2"/>
      </patternFill>
    </fill>
    <fill>
      <patternFill patternType="solid">
        <fgColor rgb="FFDCE3E8"/>
      </patternFill>
    </fill>
    <fill>
      <patternFill patternType="solid">
        <fgColor rgb="FF2C3E50"/>
      </patternFill>
    </fill>
    <fill>
      <patternFill patternType="solid">
        <fgColor rgb="FF1F2937"/>
      </patternFill>
    </fill>
    <fill>
      <patternFill patternType="solid">
        <fgColor rgb="FFFFF3CD"/>
      </patternFill>
    </fill>
    <fill>
      <patternFill patternType="solid">
        <fgColor rgb="FFEAF3FF"/>
      </patternFill>
    </fill>
    <fill>
      <patternFill patternType="solid">
        <fgColor rgb="FFFFFFFF"/>
      </patternFill>
    </fill>
    <fill>
      <patternFill patternType="solid">
        <fgColor rgb="FFF2C94C"/>
      </patternFill>
    </fill>
    <fill>
      <patternFill patternType="solid">
        <fgColor rgb="FFEAF7EA"/>
      </patternFill>
    </fill>
    <fill>
      <patternFill patternType="solid">
        <fgColor rgb="FF0F766E"/>
      </patternFill>
    </fill>
    <fill>
      <patternFill patternType="solid">
        <fgColor rgb="FFFCE4D6"/>
      </patternFill>
    </fill>
    <fill>
      <patternFill patternType="solid">
        <fgColor rgb="FF7F1D1D"/>
      </patternFill>
    </fill>
  </fills>
  <borders count="9">
    <border/>
    <border>
      <left style="thin">
        <color rgb="FFBDC3C7"/>
      </left>
      <right style="thin">
        <color rgb="FFBDC3C7"/>
      </right>
      <top style="thin">
        <color rgb="FFBDC3C7"/>
      </top>
      <bottom style="thin">
        <color rgb="FFBDC3C7"/>
      </bottom>
    </border>
    <border>
      <top style="thin">
        <color rgb="FFBDC3C7"/>
      </top>
    </border>
    <border>
      <right style="thin">
        <color rgb="FFBDC3C7"/>
      </right>
      <top style="thin">
        <color rgb="FFBDC3C7"/>
      </top>
    </border>
    <border>
      <top style="thin">
        <color rgb="FFBDC3C7"/>
      </top>
      <bottom style="thin">
        <color rgb="FFBDC3C7"/>
      </bottom>
    </border>
    <border>
      <right style="thin">
        <color rgb="FFBDC3C7"/>
      </right>
      <top style="thin">
        <color rgb="FFBDC3C7"/>
      </top>
      <bottom style="thin">
        <color rgb="FFBDC3C7"/>
      </bottom>
    </border>
    <border/>
    <border>
      <top style="thin">
        <color rgb="FFBDC3C7"/>
      </top>
      <bottom style="thin">
        <color rgb="FFBDC3C7"/>
      </bottom>
    </border>
    <border>
      <right style="thin">
        <color rgb="FFBDC3C7"/>
      </right>
      <top style="thin">
        <color rgb="FFBDC3C7"/>
      </top>
      <bottom style="thin">
        <color rgb="FFBDC3C7"/>
      </bottom>
    </border>
  </borders>
  <cellStyleXfs count="1">
    <xf numFmtId="0" fontId="0" fillId="0" borderId="6"/>
  </cellStyleXfs>
  <cellXfs count="345">
    <xf numFmtId="0" fontId="0" fillId="0" borderId="0" pivotButton="0" quotePrefix="0" xfId="0"/>
    <xf numFmtId="0" fontId="2" fillId="0" borderId="0" applyAlignment="1" pivotButton="0" quotePrefix="0" xfId="0">
      <alignment horizontal="left" vertical="center"/>
    </xf>
    <xf numFmtId="0" fontId="3" fillId="0" borderId="0" applyAlignment="1" pivotButton="0" quotePrefix="0" xfId="0">
      <alignment horizontal="left" vertical="center" wrapText="1"/>
    </xf>
    <xf numFmtId="0" fontId="4" fillId="2" borderId="0" applyAlignment="1" pivotButton="0" quotePrefix="0" xfId="0">
      <alignment horizontal="left" vertical="center"/>
    </xf>
    <xf numFmtId="0" fontId="5" fillId="0" borderId="0" applyAlignment="1" pivotButton="0" quotePrefix="0" xfId="0">
      <alignment horizontal="left" vertical="center" wrapText="1"/>
    </xf>
    <xf numFmtId="0" fontId="6" fillId="3" borderId="1" applyAlignment="1" pivotButton="0" quotePrefix="0" xfId="0">
      <alignment horizontal="left" vertical="center"/>
    </xf>
    <xf numFmtId="0" fontId="7" fillId="0" borderId="0" applyAlignment="1" pivotButton="0" quotePrefix="0" xfId="0">
      <alignment horizontal="left" vertical="center" wrapText="1"/>
    </xf>
    <xf numFmtId="0" fontId="5" fillId="0" borderId="0" applyAlignment="1" pivotButton="0" quotePrefix="0" xfId="0">
      <alignment horizontal="left" vertical="center"/>
    </xf>
    <xf numFmtId="4" fontId="9" fillId="4" borderId="1" applyAlignment="1" pivotButton="0" quotePrefix="0" xfId="0">
      <alignment horizontal="right" vertical="center"/>
    </xf>
    <xf numFmtId="0" fontId="10" fillId="0" borderId="0" applyAlignment="1" pivotButton="0" quotePrefix="0" xfId="0">
      <alignment horizontal="center"/>
    </xf>
    <xf numFmtId="0" fontId="8" fillId="3" borderId="1" applyAlignment="1" pivotButton="0" quotePrefix="0" xfId="0">
      <alignment horizontal="left" vertical="center"/>
    </xf>
    <xf numFmtId="164" fontId="9" fillId="4" borderId="1" applyAlignment="1" pivotButton="0" quotePrefix="0" xfId="0">
      <alignment horizontal="right" vertical="center"/>
    </xf>
    <xf numFmtId="0" fontId="1" fillId="5" borderId="1" applyAlignment="1" pivotButton="0" quotePrefix="0" xfId="0">
      <alignment horizontal="center" vertical="center" wrapText="1"/>
    </xf>
    <xf numFmtId="0" fontId="13" fillId="0" borderId="1" applyAlignment="1" pivotButton="0" quotePrefix="0" xfId="0">
      <alignment vertical="center" wrapText="1"/>
    </xf>
    <xf numFmtId="0" fontId="0" fillId="0" borderId="1" applyAlignment="1" pivotButton="0" quotePrefix="0" xfId="0">
      <alignment vertical="center" wrapText="1"/>
    </xf>
    <xf numFmtId="0" fontId="11" fillId="5" borderId="0" applyAlignment="1" pivotButton="0" quotePrefix="0" xfId="0">
      <alignment horizontal="left" vertical="center"/>
    </xf>
    <xf numFmtId="4" fontId="12" fillId="4" borderId="1" applyAlignment="1" pivotButton="0" quotePrefix="0" xfId="0">
      <alignment horizontal="left" vertical="center" wrapText="1"/>
    </xf>
    <xf numFmtId="0" fontId="1" fillId="5" borderId="1" applyAlignment="1" pivotButton="0" quotePrefix="0" xfId="0">
      <alignment horizontal="center" vertical="center"/>
    </xf>
    <xf numFmtId="0" fontId="13" fillId="0" borderId="1" applyAlignment="1" pivotButton="0" quotePrefix="0" xfId="0">
      <alignment horizontal="left" vertical="center"/>
    </xf>
    <xf numFmtId="4" fontId="0" fillId="0" borderId="1" applyAlignment="1" pivotButton="0" quotePrefix="0" xfId="0">
      <alignment horizontal="right" vertical="center"/>
    </xf>
    <xf numFmtId="0" fontId="4" fillId="2" borderId="1" applyAlignment="1" pivotButton="0" quotePrefix="0" xfId="0">
      <alignment horizontal="left" vertical="center"/>
    </xf>
    <xf numFmtId="0" fontId="0" fillId="0" borderId="4" pivotButton="0" quotePrefix="0" xfId="0"/>
    <xf numFmtId="0" fontId="0" fillId="0" borderId="5" pivotButton="0" quotePrefix="0" xfId="0"/>
    <xf numFmtId="0" fontId="14" fillId="0" borderId="0" pivotButton="0" quotePrefix="0" xfId="0"/>
    <xf numFmtId="0" fontId="15" fillId="0" borderId="0" applyAlignment="1" pivotButton="0" quotePrefix="0" xfId="0">
      <alignment vertical="center" wrapText="1"/>
    </xf>
    <xf numFmtId="0" fontId="1" fillId="2" borderId="1" applyAlignment="1" pivotButton="0" quotePrefix="0" xfId="0">
      <alignment horizontal="center" vertical="center" wrapText="1"/>
    </xf>
    <xf numFmtId="0" fontId="1" fillId="2" borderId="1" pivotButton="0" quotePrefix="0" xfId="0"/>
    <xf numFmtId="0" fontId="0" fillId="0" borderId="1" pivotButton="0" quotePrefix="0" xfId="0"/>
    <xf numFmtId="0" fontId="16" fillId="0" borderId="0" applyAlignment="1" pivotButton="0" quotePrefix="0" xfId="0">
      <alignment horizontal="left" vertical="center"/>
    </xf>
    <xf numFmtId="0" fontId="0" fillId="0" borderId="1" applyAlignment="1" pivotButton="0" quotePrefix="0" xfId="0">
      <alignment horizontal="left" vertical="center"/>
    </xf>
    <xf numFmtId="4" fontId="0" fillId="3" borderId="1" applyAlignment="1" pivotButton="0" quotePrefix="0" xfId="0">
      <alignment horizontal="right" vertical="center"/>
    </xf>
    <xf numFmtId="4" fontId="0" fillId="6" borderId="1" applyAlignment="1" pivotButton="0" quotePrefix="0" xfId="0">
      <alignment horizontal="right" vertical="center"/>
    </xf>
    <xf numFmtId="0" fontId="0" fillId="6" borderId="1" applyAlignment="1" pivotButton="0" quotePrefix="0" xfId="0">
      <alignment horizontal="center" vertical="center"/>
    </xf>
    <xf numFmtId="0" fontId="7" fillId="0" borderId="1" applyAlignment="1" pivotButton="0" quotePrefix="0" xfId="0">
      <alignment horizontal="left" vertical="center" wrapText="1"/>
    </xf>
    <xf numFmtId="0" fontId="17" fillId="0" borderId="0" applyAlignment="1" pivotButton="0" quotePrefix="0" xfId="0">
      <alignment horizontal="left" vertical="center"/>
    </xf>
    <xf numFmtId="165" fontId="0" fillId="3" borderId="1" applyAlignment="1" pivotButton="0" quotePrefix="0" xfId="0">
      <alignment horizontal="center" vertical="center"/>
    </xf>
    <xf numFmtId="0" fontId="0" fillId="3" borderId="1" applyAlignment="1" pivotButton="0" quotePrefix="0" xfId="0">
      <alignment horizontal="left" vertical="center"/>
    </xf>
    <xf numFmtId="0" fontId="18" fillId="6" borderId="1" applyAlignment="1" pivotButton="0" quotePrefix="0" xfId="0">
      <alignment horizontal="center" vertical="center"/>
    </xf>
    <xf numFmtId="0" fontId="0" fillId="3" borderId="1" applyAlignment="1" pivotButton="0" quotePrefix="0" xfId="0">
      <alignment horizontal="center" vertical="center"/>
    </xf>
    <xf numFmtId="0" fontId="0" fillId="3" borderId="1" applyAlignment="1" pivotButton="0" quotePrefix="0" xfId="0">
      <alignment horizontal="left" vertical="center" wrapText="1"/>
    </xf>
    <xf numFmtId="0" fontId="13" fillId="0" borderId="0" applyAlignment="1" pivotButton="0" quotePrefix="0" xfId="0">
      <alignment horizontal="left" vertical="center"/>
    </xf>
    <xf numFmtId="0" fontId="19" fillId="3" borderId="1" applyAlignment="1" pivotButton="0" quotePrefix="0" xfId="0">
      <alignment horizontal="center" vertical="center"/>
    </xf>
    <xf numFmtId="166" fontId="0" fillId="6" borderId="1" applyAlignment="1" pivotButton="0" quotePrefix="0" xfId="0">
      <alignment horizontal="center" vertical="center"/>
    </xf>
    <xf numFmtId="164" fontId="0" fillId="6" borderId="1" applyAlignment="1" pivotButton="0" quotePrefix="0" xfId="0">
      <alignment horizontal="right" vertical="center"/>
    </xf>
    <xf numFmtId="0" fontId="20" fillId="0" borderId="1" applyAlignment="1" pivotButton="0" quotePrefix="0" xfId="0">
      <alignment horizontal="center" vertical="center"/>
    </xf>
    <xf numFmtId="0" fontId="13" fillId="0" borderId="1" applyAlignment="1" pivotButton="0" quotePrefix="0" xfId="0">
      <alignment horizontal="left" vertical="center" wrapText="1"/>
    </xf>
    <xf numFmtId="0" fontId="0" fillId="0" borderId="1" applyAlignment="1" pivotButton="0" quotePrefix="0" xfId="0">
      <alignment horizontal="left" vertical="center" wrapText="1"/>
    </xf>
    <xf numFmtId="0" fontId="14" fillId="0" borderId="1" applyAlignment="1" pivotButton="0" quotePrefix="0" xfId="0">
      <alignment horizontal="center" vertical="center"/>
    </xf>
    <xf numFmtId="0" fontId="21" fillId="0" borderId="0" applyAlignment="1" pivotButton="0" quotePrefix="0" xfId="0">
      <alignment horizontal="left" vertical="center" wrapText="1"/>
    </xf>
    <xf numFmtId="0" fontId="22" fillId="0" borderId="1" applyAlignment="1" pivotButton="0" quotePrefix="0" xfId="0">
      <alignment horizontal="left" vertical="center" wrapText="1"/>
    </xf>
    <xf numFmtId="0" fontId="0" fillId="0" borderId="1" applyAlignment="1" pivotButton="0" quotePrefix="0" xfId="0">
      <alignment horizontal="center" vertical="center"/>
    </xf>
    <xf numFmtId="0" fontId="23" fillId="0" borderId="1" applyAlignment="1" pivotButton="0" quotePrefix="0" xfId="0">
      <alignment horizontal="left" vertical="center"/>
    </xf>
    <xf numFmtId="0" fontId="24" fillId="0" borderId="1" applyAlignment="1" pivotButton="0" quotePrefix="0" xfId="0">
      <alignment horizontal="left" vertical="center"/>
    </xf>
    <xf numFmtId="0" fontId="0" fillId="0" borderId="6" pivotButton="0" quotePrefix="0" xfId="0"/>
    <xf numFmtId="0" fontId="2" fillId="0" borderId="6" applyAlignment="1" pivotButton="0" quotePrefix="0" xfId="0">
      <alignment horizontal="left" vertical="center"/>
    </xf>
    <xf numFmtId="0" fontId="3" fillId="0" borderId="6" applyAlignment="1" pivotButton="0" quotePrefix="0" xfId="0">
      <alignment horizontal="left" vertical="center" wrapText="1"/>
    </xf>
    <xf numFmtId="0" fontId="4" fillId="2" borderId="6" applyAlignment="1" pivotButton="0" quotePrefix="0" xfId="0">
      <alignment horizontal="left" vertical="center"/>
    </xf>
    <xf numFmtId="0" fontId="5" fillId="0" borderId="6" applyAlignment="1" pivotButton="0" quotePrefix="0" xfId="0">
      <alignment horizontal="left" vertical="center" wrapText="1"/>
    </xf>
    <xf numFmtId="0" fontId="6" fillId="3" borderId="1" applyAlignment="1" pivotButton="0" quotePrefix="0" xfId="0">
      <alignment horizontal="left" vertical="center"/>
    </xf>
    <xf numFmtId="0" fontId="7" fillId="0" borderId="6" applyAlignment="1" pivotButton="0" quotePrefix="0" xfId="0">
      <alignment horizontal="left" vertical="center" wrapText="1"/>
    </xf>
    <xf numFmtId="0" fontId="5" fillId="0" borderId="6" applyAlignment="1" pivotButton="0" quotePrefix="0" xfId="0">
      <alignment horizontal="left" vertical="center"/>
    </xf>
    <xf numFmtId="4" fontId="9" fillId="4" borderId="1" applyAlignment="1" pivotButton="0" quotePrefix="0" xfId="0">
      <alignment horizontal="right" vertical="center"/>
    </xf>
    <xf numFmtId="0" fontId="10" fillId="0" borderId="6" applyAlignment="1" pivotButton="0" quotePrefix="0" xfId="0">
      <alignment horizontal="center"/>
    </xf>
    <xf numFmtId="0" fontId="8" fillId="3" borderId="1" applyAlignment="1" pivotButton="0" quotePrefix="0" xfId="0">
      <alignment horizontal="left" vertical="center"/>
    </xf>
    <xf numFmtId="164" fontId="9" fillId="4" borderId="1" applyAlignment="1" pivotButton="0" quotePrefix="0" xfId="0">
      <alignment horizontal="right" vertical="center"/>
    </xf>
    <xf numFmtId="0" fontId="1" fillId="5" borderId="1" applyAlignment="1" pivotButton="0" quotePrefix="0" xfId="0">
      <alignment horizontal="center" vertical="center" wrapText="1"/>
    </xf>
    <xf numFmtId="0" fontId="13" fillId="0" borderId="1" applyAlignment="1" pivotButton="0" quotePrefix="0" xfId="0">
      <alignment vertical="center" wrapText="1"/>
    </xf>
    <xf numFmtId="0" fontId="0" fillId="0" borderId="1" applyAlignment="1" pivotButton="0" quotePrefix="0" xfId="0">
      <alignment vertical="center" wrapText="1"/>
    </xf>
    <xf numFmtId="0" fontId="11" fillId="5" borderId="6" applyAlignment="1" pivotButton="0" quotePrefix="0" xfId="0">
      <alignment horizontal="left" vertical="center"/>
    </xf>
    <xf numFmtId="4" fontId="12" fillId="4" borderId="1" applyAlignment="1" pivotButton="0" quotePrefix="0" xfId="0">
      <alignment horizontal="left" vertical="center" wrapText="1"/>
    </xf>
    <xf numFmtId="0" fontId="1" fillId="5" borderId="1" applyAlignment="1" pivotButton="0" quotePrefix="0" xfId="0">
      <alignment horizontal="center" vertical="center"/>
    </xf>
    <xf numFmtId="0" fontId="13" fillId="0" borderId="1" applyAlignment="1" pivotButton="0" quotePrefix="0" xfId="0">
      <alignment horizontal="left" vertical="center"/>
    </xf>
    <xf numFmtId="4" fontId="0" fillId="0" borderId="1" applyAlignment="1" pivotButton="0" quotePrefix="0" xfId="0">
      <alignment horizontal="right" vertical="center"/>
    </xf>
    <xf numFmtId="0" fontId="4" fillId="2" borderId="1" applyAlignment="1" pivotButton="0" quotePrefix="0" xfId="0">
      <alignment horizontal="left" vertical="center"/>
    </xf>
    <xf numFmtId="0" fontId="0" fillId="0" borderId="7" pivotButton="0" quotePrefix="0" xfId="0"/>
    <xf numFmtId="0" fontId="0" fillId="0" borderId="8" pivotButton="0" quotePrefix="0" xfId="0"/>
    <xf numFmtId="0" fontId="14" fillId="0" borderId="6" pivotButton="0" quotePrefix="0" xfId="0"/>
    <xf numFmtId="0" fontId="15" fillId="0" borderId="6" applyAlignment="1" pivotButton="0" quotePrefix="0" xfId="0">
      <alignment vertical="center" wrapText="1"/>
    </xf>
    <xf numFmtId="0" fontId="1" fillId="2" borderId="1" applyAlignment="1" pivotButton="0" quotePrefix="0" xfId="0">
      <alignment horizontal="center" vertical="center" wrapText="1"/>
    </xf>
    <xf numFmtId="0" fontId="1" fillId="2" borderId="1" pivotButton="0" quotePrefix="0" xfId="0"/>
    <xf numFmtId="0" fontId="0" fillId="0" borderId="1" pivotButton="0" quotePrefix="0" xfId="0"/>
    <xf numFmtId="0" fontId="16" fillId="0" borderId="6" applyAlignment="1" pivotButton="0" quotePrefix="0" xfId="0">
      <alignment horizontal="left" vertical="center"/>
    </xf>
    <xf numFmtId="0" fontId="0" fillId="0" borderId="1" applyAlignment="1" pivotButton="0" quotePrefix="0" xfId="0">
      <alignment horizontal="left" vertical="center"/>
    </xf>
    <xf numFmtId="4" fontId="0" fillId="3" borderId="1" applyAlignment="1" pivotButton="0" quotePrefix="0" xfId="0">
      <alignment horizontal="right" vertical="center"/>
    </xf>
    <xf numFmtId="4" fontId="0" fillId="6" borderId="1" applyAlignment="1" pivotButton="0" quotePrefix="0" xfId="0">
      <alignment horizontal="right" vertical="center"/>
    </xf>
    <xf numFmtId="0" fontId="0" fillId="6" borderId="1" applyAlignment="1" pivotButton="0" quotePrefix="0" xfId="0">
      <alignment horizontal="center" vertical="center"/>
    </xf>
    <xf numFmtId="0" fontId="7" fillId="0" borderId="1" applyAlignment="1" pivotButton="0" quotePrefix="0" xfId="0">
      <alignment horizontal="left" vertical="center" wrapText="1"/>
    </xf>
    <xf numFmtId="0" fontId="17" fillId="0" borderId="6" applyAlignment="1" pivotButton="0" quotePrefix="0" xfId="0">
      <alignment horizontal="left" vertical="center"/>
    </xf>
    <xf numFmtId="165" fontId="0" fillId="3" borderId="1" applyAlignment="1" pivotButton="0" quotePrefix="0" xfId="0">
      <alignment horizontal="center" vertical="center"/>
    </xf>
    <xf numFmtId="0" fontId="0" fillId="3" borderId="1" applyAlignment="1" pivotButton="0" quotePrefix="0" xfId="0">
      <alignment horizontal="left" vertical="center"/>
    </xf>
    <xf numFmtId="0" fontId="18" fillId="6" borderId="1" applyAlignment="1" pivotButton="0" quotePrefix="0" xfId="0">
      <alignment horizontal="center" vertical="center"/>
    </xf>
    <xf numFmtId="0" fontId="0" fillId="3" borderId="1" applyAlignment="1" pivotButton="0" quotePrefix="0" xfId="0">
      <alignment horizontal="center" vertical="center"/>
    </xf>
    <xf numFmtId="0" fontId="0" fillId="3" borderId="1" applyAlignment="1" pivotButton="0" quotePrefix="0" xfId="0">
      <alignment horizontal="left" vertical="center" wrapText="1"/>
    </xf>
    <xf numFmtId="0" fontId="13" fillId="0" borderId="6" applyAlignment="1" pivotButton="0" quotePrefix="0" xfId="0">
      <alignment horizontal="left" vertical="center"/>
    </xf>
    <xf numFmtId="0" fontId="19" fillId="3" borderId="1" applyAlignment="1" pivotButton="0" quotePrefix="0" xfId="0">
      <alignment horizontal="center" vertical="center"/>
    </xf>
    <xf numFmtId="166" fontId="0" fillId="6" borderId="1" applyAlignment="1" pivotButton="0" quotePrefix="0" xfId="0">
      <alignment horizontal="center" vertical="center"/>
    </xf>
    <xf numFmtId="164" fontId="0" fillId="6" borderId="1" applyAlignment="1" pivotButton="0" quotePrefix="0" xfId="0">
      <alignment horizontal="right" vertical="center"/>
    </xf>
    <xf numFmtId="0" fontId="20" fillId="0" borderId="1" applyAlignment="1" pivotButton="0" quotePrefix="0" xfId="0">
      <alignment horizontal="center" vertical="center"/>
    </xf>
    <xf numFmtId="0" fontId="13" fillId="0" borderId="1" applyAlignment="1" pivotButton="0" quotePrefix="0" xfId="0">
      <alignment horizontal="left" vertical="center" wrapText="1"/>
    </xf>
    <xf numFmtId="0" fontId="0" fillId="0" borderId="1" applyAlignment="1" pivotButton="0" quotePrefix="0" xfId="0">
      <alignment horizontal="left" vertical="center" wrapText="1"/>
    </xf>
    <xf numFmtId="0" fontId="14" fillId="0" borderId="1" applyAlignment="1" pivotButton="0" quotePrefix="0" xfId="0">
      <alignment horizontal="center" vertical="center"/>
    </xf>
    <xf numFmtId="0" fontId="21" fillId="0" borderId="6" applyAlignment="1" pivotButton="0" quotePrefix="0" xfId="0">
      <alignment horizontal="left" vertical="center" wrapText="1"/>
    </xf>
    <xf numFmtId="0" fontId="22" fillId="0" borderId="1" applyAlignment="1" pivotButton="0" quotePrefix="0" xfId="0">
      <alignment horizontal="left" vertical="center" wrapText="1"/>
    </xf>
    <xf numFmtId="0" fontId="0" fillId="0" borderId="1" applyAlignment="1" pivotButton="0" quotePrefix="0" xfId="0">
      <alignment horizontal="center" vertical="center"/>
    </xf>
    <xf numFmtId="0" fontId="23" fillId="0" borderId="1" applyAlignment="1" pivotButton="0" quotePrefix="0" xfId="0">
      <alignment horizontal="left" vertical="center"/>
    </xf>
    <xf numFmtId="0" fontId="24" fillId="0" borderId="1" applyAlignment="1" pivotButton="0" quotePrefix="0" xfId="0">
      <alignment horizontal="left" vertical="center"/>
    </xf>
    <xf numFmtId="0" fontId="25" fillId="0" borderId="0" pivotButton="0" quotePrefix="0" xfId="0"/>
    <xf numFmtId="0" fontId="26" fillId="0" borderId="0" applyAlignment="1" pivotButton="0" quotePrefix="0" xfId="0">
      <alignment horizontal="center"/>
    </xf>
    <xf numFmtId="0" fontId="25" fillId="0" borderId="6" pivotButton="0" quotePrefix="0" xfId="0"/>
    <xf numFmtId="0" fontId="26" fillId="0" borderId="6" applyAlignment="1" pivotButton="0" quotePrefix="0" xfId="0">
      <alignment horizontal="center"/>
    </xf>
    <xf numFmtId="0" fontId="25" fillId="7" borderId="0" pivotButton="0" quotePrefix="0" xfId="0"/>
    <xf numFmtId="0" fontId="26" fillId="7" borderId="0" applyAlignment="1" pivotButton="0" quotePrefix="0" xfId="0">
      <alignment horizontal="center"/>
    </xf>
    <xf numFmtId="0" fontId="25" fillId="7" borderId="6" pivotButton="0" quotePrefix="0" xfId="0"/>
    <xf numFmtId="0" fontId="26" fillId="7" borderId="6" applyAlignment="1" pivotButton="0" quotePrefix="0" xfId="0">
      <alignment horizontal="center"/>
    </xf>
    <xf numFmtId="0" fontId="4" fillId="2" borderId="0" applyAlignment="1" pivotButton="0" quotePrefix="0" xfId="0">
      <alignment horizontal="left" vertical="center"/>
    </xf>
    <xf numFmtId="0" fontId="0" fillId="2" borderId="0" pivotButton="0" quotePrefix="0" xfId="0"/>
    <xf numFmtId="0" fontId="0" fillId="2" borderId="6" pivotButton="0" quotePrefix="0" xfId="0"/>
    <xf numFmtId="0" fontId="25" fillId="2" borderId="0" pivotButton="0" quotePrefix="0" xfId="0"/>
    <xf numFmtId="0" fontId="25" fillId="2" borderId="6" pivotButton="0" quotePrefix="0" xfId="0"/>
    <xf numFmtId="0" fontId="27" fillId="2" borderId="0" pivotButton="0" quotePrefix="0" xfId="0"/>
    <xf numFmtId="0" fontId="27" fillId="2" borderId="6" pivotButton="0" quotePrefix="0" xfId="0"/>
    <xf numFmtId="0" fontId="1" fillId="2" borderId="1" applyAlignment="1" pivotButton="0" quotePrefix="0" xfId="0">
      <alignment horizontal="center" vertical="center"/>
    </xf>
    <xf numFmtId="0" fontId="0" fillId="2" borderId="4" pivotButton="0" quotePrefix="0" xfId="0"/>
    <xf numFmtId="0" fontId="0" fillId="2" borderId="7" pivotButton="0" quotePrefix="0" xfId="0"/>
    <xf numFmtId="0" fontId="25" fillId="2" borderId="4" pivotButton="0" quotePrefix="0" xfId="0"/>
    <xf numFmtId="0" fontId="25" fillId="2" borderId="7" pivotButton="0" quotePrefix="0" xfId="0"/>
    <xf numFmtId="0" fontId="27" fillId="2" borderId="4" pivotButton="0" quotePrefix="0" xfId="0"/>
    <xf numFmtId="0" fontId="27" fillId="2" borderId="7" pivotButton="0" quotePrefix="0" xfId="0"/>
    <xf numFmtId="0" fontId="11" fillId="2" borderId="0" applyAlignment="1" pivotButton="0" quotePrefix="0" xfId="0">
      <alignment horizontal="left" vertical="center"/>
    </xf>
    <xf numFmtId="0" fontId="11" fillId="2" borderId="6" applyAlignment="1" pivotButton="0" quotePrefix="0" xfId="0">
      <alignment horizontal="left" vertical="center"/>
    </xf>
    <xf numFmtId="0" fontId="6" fillId="8" borderId="1" applyAlignment="1" pivotButton="0" quotePrefix="0" xfId="0">
      <alignment horizontal="left" vertical="center"/>
    </xf>
    <xf numFmtId="0" fontId="8" fillId="8" borderId="1" applyAlignment="1" pivotButton="0" quotePrefix="0" xfId="0">
      <alignment horizontal="left" vertical="center"/>
    </xf>
    <xf numFmtId="4" fontId="9" fillId="9" borderId="1" applyAlignment="1" pivotButton="0" quotePrefix="0" xfId="0">
      <alignment horizontal="right" vertical="center"/>
    </xf>
    <xf numFmtId="164" fontId="9" fillId="9" borderId="1" applyAlignment="1" pivotButton="0" quotePrefix="0" xfId="0">
      <alignment horizontal="right" vertical="center"/>
    </xf>
    <xf numFmtId="4" fontId="12" fillId="9" borderId="1" applyAlignment="1" pivotButton="0" quotePrefix="0" xfId="0">
      <alignment horizontal="left" vertical="center" wrapText="1"/>
    </xf>
    <xf numFmtId="4" fontId="0" fillId="10" borderId="1" applyAlignment="1" pivotButton="0" quotePrefix="0" xfId="0">
      <alignment horizontal="right" vertical="center"/>
    </xf>
    <xf numFmtId="0" fontId="14" fillId="0" borderId="0" pivotButton="0" quotePrefix="0" xfId="0"/>
    <xf numFmtId="0" fontId="28" fillId="0" borderId="0" pivotButton="0" quotePrefix="0" xfId="0"/>
    <xf numFmtId="0" fontId="28" fillId="0" borderId="6" pivotButton="0" quotePrefix="0" xfId="0"/>
    <xf numFmtId="0" fontId="2" fillId="0" borderId="0" applyAlignment="1" pivotButton="0" quotePrefix="0" xfId="0">
      <alignment horizontal="left" vertical="center"/>
    </xf>
    <xf numFmtId="0" fontId="16" fillId="0" borderId="0" applyAlignment="1" pivotButton="0" quotePrefix="0" xfId="0">
      <alignment horizontal="left" vertical="center"/>
    </xf>
    <xf numFmtId="0" fontId="3" fillId="0" borderId="0" applyAlignment="1" pivotButton="0" quotePrefix="0" xfId="0">
      <alignment horizontal="left" vertical="center" wrapText="1"/>
    </xf>
    <xf numFmtId="0" fontId="29" fillId="0" borderId="0" pivotButton="0" quotePrefix="0" xfId="0"/>
    <xf numFmtId="0" fontId="29" fillId="0" borderId="6" pivotButton="0" quotePrefix="0" xfId="0"/>
    <xf numFmtId="0" fontId="30" fillId="0" borderId="0" pivotButton="0" quotePrefix="0" xfId="0"/>
    <xf numFmtId="0" fontId="30" fillId="0" borderId="6" pivotButton="0" quotePrefix="0" xfId="0"/>
    <xf numFmtId="0" fontId="7" fillId="0" borderId="0" applyAlignment="1" pivotButton="0" quotePrefix="0" xfId="0">
      <alignment horizontal="left" vertical="center" wrapText="1"/>
    </xf>
    <xf numFmtId="4" fontId="9" fillId="9" borderId="1" applyAlignment="1" pivotButton="0" quotePrefix="0" xfId="0">
      <alignment horizontal="right" vertical="center"/>
    </xf>
    <xf numFmtId="4" fontId="6" fillId="8" borderId="1" applyAlignment="1" pivotButton="0" quotePrefix="0" xfId="0">
      <alignment horizontal="left" vertical="center"/>
    </xf>
    <xf numFmtId="1" fontId="8" fillId="8" borderId="1" applyAlignment="1" pivotButton="0" quotePrefix="0" xfId="0">
      <alignment horizontal="left" vertical="center"/>
    </xf>
    <xf numFmtId="4" fontId="0" fillId="10" borderId="1" applyAlignment="1" pivotButton="0" quotePrefix="0" xfId="0">
      <alignment horizontal="right" vertical="center"/>
    </xf>
    <xf numFmtId="0" fontId="16" fillId="0" borderId="0" applyAlignment="1" pivotButton="0" quotePrefix="0" xfId="0">
      <alignment horizontal="left" vertical="center" wrapText="1"/>
    </xf>
    <xf numFmtId="0" fontId="0" fillId="0" borderId="0" applyAlignment="1" pivotButton="0" quotePrefix="0" xfId="0">
      <alignment wrapText="1"/>
    </xf>
    <xf numFmtId="0" fontId="30" fillId="0" borderId="0" applyAlignment="1" pivotButton="0" quotePrefix="0" xfId="0">
      <alignment wrapText="1"/>
    </xf>
    <xf numFmtId="0" fontId="4" fillId="2" borderId="0" applyAlignment="1" pivotButton="0" quotePrefix="0" xfId="0">
      <alignment horizontal="left" vertical="center" wrapText="1"/>
    </xf>
    <xf numFmtId="0" fontId="27" fillId="2" borderId="0" applyAlignment="1" pivotButton="0" quotePrefix="0" xfId="0">
      <alignment wrapText="1"/>
    </xf>
    <xf numFmtId="0" fontId="25" fillId="7" borderId="0" applyAlignment="1" pivotButton="0" quotePrefix="0" xfId="0">
      <alignment wrapText="1"/>
    </xf>
    <xf numFmtId="0" fontId="5" fillId="0" borderId="0" applyAlignment="1" pivotButton="0" quotePrefix="0" xfId="0">
      <alignment horizontal="left" vertical="center" wrapText="1"/>
    </xf>
    <xf numFmtId="0" fontId="6" fillId="8" borderId="1" applyAlignment="1" pivotButton="0" quotePrefix="0" xfId="0">
      <alignment horizontal="left" vertical="center" wrapText="1"/>
    </xf>
    <xf numFmtId="4" fontId="9" fillId="9" borderId="1" applyAlignment="1" pivotButton="0" quotePrefix="0" xfId="0">
      <alignment horizontal="right" vertical="center" wrapText="1"/>
    </xf>
    <xf numFmtId="0" fontId="26" fillId="7" borderId="0" applyAlignment="1" pivotButton="0" quotePrefix="0" xfId="0">
      <alignment horizontal="center" wrapText="1"/>
    </xf>
    <xf numFmtId="4" fontId="6" fillId="8" borderId="1" applyAlignment="1" pivotButton="0" quotePrefix="0" xfId="0">
      <alignment horizontal="left" vertical="center" wrapText="1"/>
    </xf>
    <xf numFmtId="1" fontId="8" fillId="8" borderId="1" applyAlignment="1" pivotButton="0" quotePrefix="0" xfId="0">
      <alignment horizontal="left" vertical="center" wrapText="1"/>
    </xf>
    <xf numFmtId="164" fontId="9" fillId="9" borderId="1" applyAlignment="1" pivotButton="0" quotePrefix="0" xfId="0">
      <alignment horizontal="right" vertical="center" wrapText="1"/>
    </xf>
    <xf numFmtId="0" fontId="11" fillId="2" borderId="0" applyAlignment="1" pivotButton="0" quotePrefix="0" xfId="0">
      <alignment horizontal="left" vertical="center" wrapText="1"/>
    </xf>
    <xf numFmtId="4" fontId="0" fillId="10" borderId="1" applyAlignment="1" pivotButton="0" quotePrefix="0" xfId="0">
      <alignment horizontal="right" vertical="center" wrapText="1"/>
    </xf>
    <xf numFmtId="0" fontId="4" fillId="2" borderId="1" applyAlignment="1" pivotButton="0" quotePrefix="0" xfId="0">
      <alignment horizontal="left" vertical="center" wrapText="1"/>
    </xf>
    <xf numFmtId="0" fontId="27" fillId="2" borderId="4" applyAlignment="1" pivotButton="0" quotePrefix="0" xfId="0">
      <alignment wrapText="1"/>
    </xf>
    <xf numFmtId="0" fontId="0" fillId="0" borderId="4" applyAlignment="1" pivotButton="0" quotePrefix="0" xfId="0">
      <alignment wrapText="1"/>
    </xf>
    <xf numFmtId="0" fontId="0" fillId="0" borderId="5" applyAlignment="1" pivotButton="0" quotePrefix="0" xfId="0">
      <alignment wrapText="1"/>
    </xf>
    <xf numFmtId="0" fontId="28" fillId="0" borderId="0" applyAlignment="1" pivotButton="0" quotePrefix="0" xfId="0">
      <alignment wrapText="1"/>
    </xf>
    <xf numFmtId="0" fontId="15" fillId="0" borderId="0" applyAlignment="1" pivotButton="0" quotePrefix="0" xfId="0">
      <alignment vertical="center" wrapText="1"/>
    </xf>
    <xf numFmtId="0" fontId="16" fillId="0" borderId="6" applyAlignment="1" pivotButton="0" quotePrefix="0" xfId="0">
      <alignment horizontal="left" vertical="center" wrapText="1"/>
    </xf>
    <xf numFmtId="0" fontId="0" fillId="0" borderId="6" applyAlignment="1" pivotButton="0" quotePrefix="0" xfId="0">
      <alignment wrapText="1"/>
    </xf>
    <xf numFmtId="0" fontId="30" fillId="0" borderId="6" applyAlignment="1" pivotButton="0" quotePrefix="0" xfId="0">
      <alignment wrapText="1"/>
    </xf>
    <xf numFmtId="0" fontId="4" fillId="2" borderId="6" applyAlignment="1" pivotButton="0" quotePrefix="0" xfId="0">
      <alignment horizontal="left" vertical="center" wrapText="1"/>
    </xf>
    <xf numFmtId="0" fontId="27" fillId="2" borderId="6" applyAlignment="1" pivotButton="0" quotePrefix="0" xfId="0">
      <alignment wrapText="1"/>
    </xf>
    <xf numFmtId="0" fontId="25" fillId="7" borderId="6" applyAlignment="1" pivotButton="0" quotePrefix="0" xfId="0">
      <alignment wrapText="1"/>
    </xf>
    <xf numFmtId="0" fontId="26" fillId="7" borderId="6" applyAlignment="1" pivotButton="0" quotePrefix="0" xfId="0">
      <alignment horizontal="center" wrapText="1"/>
    </xf>
    <xf numFmtId="0" fontId="11" fillId="2" borderId="6" applyAlignment="1" pivotButton="0" quotePrefix="0" xfId="0">
      <alignment horizontal="left" vertical="center" wrapText="1"/>
    </xf>
    <xf numFmtId="0" fontId="27" fillId="2" borderId="7" applyAlignment="1" pivotButton="0" quotePrefix="0" xfId="0">
      <alignment wrapText="1"/>
    </xf>
    <xf numFmtId="0" fontId="0" fillId="0" borderId="7" applyAlignment="1" pivotButton="0" quotePrefix="0" xfId="0">
      <alignment wrapText="1"/>
    </xf>
    <xf numFmtId="0" fontId="0" fillId="0" borderId="8" applyAlignment="1" pivotButton="0" quotePrefix="0" xfId="0">
      <alignment wrapText="1"/>
    </xf>
    <xf numFmtId="0" fontId="28" fillId="0" borderId="6" applyAlignment="1" pivotButton="0" quotePrefix="0" xfId="0">
      <alignment wrapText="1"/>
    </xf>
    <xf numFmtId="4" fontId="0" fillId="8" borderId="1" applyAlignment="1" pivotButton="0" quotePrefix="0" xfId="0">
      <alignment horizontal="right" vertical="center"/>
    </xf>
    <xf numFmtId="4" fontId="0" fillId="9" borderId="1" applyAlignment="1" pivotButton="0" quotePrefix="0" xfId="0">
      <alignment horizontal="right" vertical="center"/>
    </xf>
    <xf numFmtId="0" fontId="0" fillId="9" borderId="1" applyAlignment="1" pivotButton="0" quotePrefix="0" xfId="0">
      <alignment horizontal="center" vertical="center"/>
    </xf>
    <xf numFmtId="4" fontId="0" fillId="8" borderId="1" applyAlignment="1" pivotButton="0" quotePrefix="0" xfId="0">
      <alignment horizontal="right" vertical="center"/>
    </xf>
    <xf numFmtId="4" fontId="0" fillId="9" borderId="1" applyAlignment="1" pivotButton="0" quotePrefix="0" xfId="0">
      <alignment horizontal="right" vertical="center"/>
    </xf>
    <xf numFmtId="4" fontId="0" fillId="8" borderId="1" applyAlignment="1" pivotButton="0" quotePrefix="0" xfId="0">
      <alignment horizontal="right" vertical="center" wrapText="1"/>
    </xf>
    <xf numFmtId="4" fontId="0" fillId="9" borderId="1" applyAlignment="1" pivotButton="0" quotePrefix="0" xfId="0">
      <alignment horizontal="right" vertical="center" wrapText="1"/>
    </xf>
    <xf numFmtId="0" fontId="0" fillId="9" borderId="1" applyAlignment="1" pivotButton="0" quotePrefix="0" xfId="0">
      <alignment horizontal="center" vertical="center" wrapText="1"/>
    </xf>
    <xf numFmtId="0" fontId="17" fillId="0" borderId="0" applyAlignment="1" pivotButton="0" quotePrefix="0" xfId="0">
      <alignment horizontal="left" vertical="center"/>
    </xf>
    <xf numFmtId="165" fontId="0" fillId="8" borderId="1" applyAlignment="1" pivotButton="0" quotePrefix="0" xfId="0">
      <alignment horizontal="center" vertical="center"/>
    </xf>
    <xf numFmtId="0" fontId="0" fillId="8" borderId="1" applyAlignment="1" pivotButton="0" quotePrefix="0" xfId="0">
      <alignment horizontal="left" vertical="center"/>
    </xf>
    <xf numFmtId="0" fontId="0" fillId="8" borderId="1" applyAlignment="1" pivotButton="0" quotePrefix="0" xfId="0">
      <alignment horizontal="center" vertical="center"/>
    </xf>
    <xf numFmtId="0" fontId="0" fillId="8" borderId="1" applyAlignment="1" pivotButton="0" quotePrefix="0" xfId="0">
      <alignment horizontal="left" vertical="center" wrapText="1"/>
    </xf>
    <xf numFmtId="0" fontId="18" fillId="11" borderId="1" applyAlignment="1" pivotButton="0" quotePrefix="0" xfId="0">
      <alignment horizontal="center" vertical="center"/>
    </xf>
    <xf numFmtId="167" fontId="0" fillId="8" borderId="1" applyAlignment="1" pivotButton="0" quotePrefix="0" xfId="0">
      <alignment horizontal="center" vertical="center"/>
    </xf>
    <xf numFmtId="0" fontId="17" fillId="0" borderId="0" applyAlignment="1" pivotButton="0" quotePrefix="0" xfId="0">
      <alignment horizontal="left" vertical="center" wrapText="1"/>
    </xf>
    <xf numFmtId="167" fontId="0" fillId="8" borderId="1" applyAlignment="1" pivotButton="0" quotePrefix="0" xfId="0">
      <alignment horizontal="center" vertical="center" wrapText="1"/>
    </xf>
    <xf numFmtId="0" fontId="18" fillId="11" borderId="1" applyAlignment="1" pivotButton="0" quotePrefix="0" xfId="0">
      <alignment horizontal="center" vertical="center" wrapText="1"/>
    </xf>
    <xf numFmtId="0" fontId="0" fillId="8" borderId="1" applyAlignment="1" pivotButton="0" quotePrefix="0" xfId="0">
      <alignment horizontal="center" vertical="center" wrapText="1"/>
    </xf>
    <xf numFmtId="0" fontId="17" fillId="0" borderId="6" applyAlignment="1" pivotButton="0" quotePrefix="0" xfId="0">
      <alignment horizontal="left" vertical="center" wrapText="1"/>
    </xf>
    <xf numFmtId="166" fontId="0" fillId="9" borderId="1" applyAlignment="1" pivotButton="0" quotePrefix="0" xfId="0">
      <alignment horizontal="center" vertical="center"/>
    </xf>
    <xf numFmtId="0" fontId="18" fillId="9" borderId="1" applyAlignment="1" pivotButton="0" quotePrefix="0" xfId="0">
      <alignment horizontal="center" vertical="center"/>
    </xf>
    <xf numFmtId="164" fontId="0" fillId="9" borderId="1" applyAlignment="1" pivotButton="0" quotePrefix="0" xfId="0">
      <alignment horizontal="right" vertical="center"/>
    </xf>
    <xf numFmtId="0" fontId="13" fillId="0" borderId="0" applyAlignment="1" pivotButton="0" quotePrefix="0" xfId="0">
      <alignment horizontal="left" vertical="center" wrapText="1"/>
    </xf>
    <xf numFmtId="0" fontId="19" fillId="3" borderId="1" applyAlignment="1" pivotButton="0" quotePrefix="0" xfId="0">
      <alignment horizontal="center" vertical="center" wrapText="1"/>
    </xf>
    <xf numFmtId="166" fontId="0" fillId="9" borderId="1" applyAlignment="1" pivotButton="0" quotePrefix="0" xfId="0">
      <alignment horizontal="center" vertical="center" wrapText="1"/>
    </xf>
    <xf numFmtId="0" fontId="18" fillId="9" borderId="1" applyAlignment="1" pivotButton="0" quotePrefix="0" xfId="0">
      <alignment horizontal="center" vertical="center" wrapText="1"/>
    </xf>
    <xf numFmtId="164" fontId="0" fillId="9" borderId="1" applyAlignment="1" pivotButton="0" quotePrefix="0" xfId="0">
      <alignment horizontal="right" vertical="center" wrapText="1"/>
    </xf>
    <xf numFmtId="0" fontId="13" fillId="0" borderId="6" applyAlignment="1" pivotButton="0" quotePrefix="0" xfId="0">
      <alignment horizontal="left" vertical="center" wrapText="1"/>
    </xf>
    <xf numFmtId="0" fontId="29" fillId="0" borderId="1" pivotButton="0" quotePrefix="0" xfId="0"/>
    <xf numFmtId="0" fontId="30" fillId="0" borderId="1" pivotButton="0" quotePrefix="0" xfId="0"/>
    <xf numFmtId="0" fontId="23" fillId="12" borderId="1" applyAlignment="1" pivotButton="0" quotePrefix="0" xfId="0">
      <alignment horizontal="left" vertical="center"/>
    </xf>
    <xf numFmtId="0" fontId="0" fillId="12" borderId="1" applyAlignment="1" pivotButton="0" quotePrefix="0" xfId="0">
      <alignment horizontal="left" vertical="center" wrapText="1"/>
    </xf>
    <xf numFmtId="0" fontId="0" fillId="12" borderId="4" pivotButton="0" quotePrefix="0" xfId="0"/>
    <xf numFmtId="0" fontId="0" fillId="12" borderId="5" pivotButton="0" quotePrefix="0" xfId="0"/>
    <xf numFmtId="0" fontId="0" fillId="12" borderId="7" pivotButton="0" quotePrefix="0" xfId="0"/>
    <xf numFmtId="0" fontId="0" fillId="12" borderId="8" pivotButton="0" quotePrefix="0" xfId="0"/>
    <xf numFmtId="0" fontId="1" fillId="12" borderId="1" applyAlignment="1" pivotButton="0" quotePrefix="0" xfId="0">
      <alignment horizontal="left" vertical="center"/>
    </xf>
    <xf numFmtId="0" fontId="25" fillId="12" borderId="1" applyAlignment="1" pivotButton="0" quotePrefix="0" xfId="0">
      <alignment horizontal="left" vertical="center" wrapText="1"/>
    </xf>
    <xf numFmtId="0" fontId="25" fillId="12" borderId="4" pivotButton="0" quotePrefix="0" xfId="0"/>
    <xf numFmtId="0" fontId="25" fillId="12" borderId="5" pivotButton="0" quotePrefix="0" xfId="0"/>
    <xf numFmtId="0" fontId="25" fillId="12" borderId="7" pivotButton="0" quotePrefix="0" xfId="0"/>
    <xf numFmtId="0" fontId="25" fillId="12" borderId="8" pivotButton="0" quotePrefix="0" xfId="0"/>
    <xf numFmtId="0" fontId="27" fillId="12" borderId="1" applyAlignment="1" pivotButton="0" quotePrefix="0" xfId="0">
      <alignment horizontal="left" vertical="center" wrapText="1"/>
    </xf>
    <xf numFmtId="0" fontId="27" fillId="12" borderId="4" pivotButton="0" quotePrefix="0" xfId="0"/>
    <xf numFmtId="0" fontId="27" fillId="12" borderId="5" pivotButton="0" quotePrefix="0" xfId="0"/>
    <xf numFmtId="0" fontId="27" fillId="12" borderId="7" pivotButton="0" quotePrefix="0" xfId="0"/>
    <xf numFmtId="0" fontId="27" fillId="12" borderId="8" pivotButton="0" quotePrefix="0" xfId="0"/>
    <xf numFmtId="0" fontId="21" fillId="0" borderId="0" applyAlignment="1" pivotButton="0" quotePrefix="0" xfId="0">
      <alignment horizontal="left" vertical="center" wrapText="1"/>
    </xf>
    <xf numFmtId="0" fontId="20" fillId="0" borderId="1" applyAlignment="1" pivotButton="0" quotePrefix="0" xfId="0">
      <alignment horizontal="center" vertical="center" wrapText="1"/>
    </xf>
    <xf numFmtId="0" fontId="0" fillId="0" borderId="1" applyAlignment="1" pivotButton="0" quotePrefix="0" xfId="0">
      <alignment horizontal="center" vertical="center" wrapText="1"/>
    </xf>
    <xf numFmtId="0" fontId="1" fillId="12" borderId="1" applyAlignment="1" pivotButton="0" quotePrefix="0" xfId="0">
      <alignment horizontal="left" vertical="center" wrapText="1"/>
    </xf>
    <xf numFmtId="0" fontId="27" fillId="12" borderId="4" applyAlignment="1" pivotButton="0" quotePrefix="0" xfId="0">
      <alignment wrapText="1"/>
    </xf>
    <xf numFmtId="0" fontId="27" fillId="12" borderId="5" applyAlignment="1" pivotButton="0" quotePrefix="0" xfId="0">
      <alignment wrapText="1"/>
    </xf>
    <xf numFmtId="0" fontId="23" fillId="0" borderId="1" applyAlignment="1" pivotButton="0" quotePrefix="0" xfId="0">
      <alignment horizontal="left" vertical="center" wrapText="1"/>
    </xf>
    <xf numFmtId="0" fontId="24" fillId="0" borderId="1" applyAlignment="1" pivotButton="0" quotePrefix="0" xfId="0">
      <alignment horizontal="left" vertical="center" wrapText="1"/>
    </xf>
    <xf numFmtId="0" fontId="27" fillId="12" borderId="7" applyAlignment="1" pivotButton="0" quotePrefix="0" xfId="0">
      <alignment wrapText="1"/>
    </xf>
    <xf numFmtId="0" fontId="27" fillId="12" borderId="8" applyAlignment="1" pivotButton="0" quotePrefix="0" xfId="0">
      <alignment wrapText="1"/>
    </xf>
    <xf numFmtId="0" fontId="19" fillId="9" borderId="1" applyAlignment="1" pivotButton="0" quotePrefix="0" xfId="0">
      <alignment horizontal="center" vertical="center" wrapText="1"/>
    </xf>
    <xf numFmtId="0" fontId="0" fillId="9" borderId="0" applyAlignment="1" pivotButton="0" quotePrefix="0" xfId="0">
      <alignment wrapText="1"/>
    </xf>
    <xf numFmtId="0" fontId="0" fillId="9" borderId="6" applyAlignment="1" pivotButton="0" quotePrefix="0" xfId="0">
      <alignment wrapText="1"/>
    </xf>
    <xf numFmtId="0" fontId="31" fillId="9" borderId="0" applyAlignment="1" pivotButton="0" quotePrefix="0" xfId="0">
      <alignment wrapText="1"/>
    </xf>
    <xf numFmtId="0" fontId="0" fillId="0" borderId="0" pivotButton="0" quotePrefix="0" xfId="0"/>
    <xf numFmtId="0" fontId="5" fillId="0" borderId="0" applyAlignment="1" pivotButton="0" quotePrefix="0" xfId="0">
      <alignment horizontal="left" vertical="center"/>
    </xf>
    <xf numFmtId="0" fontId="10" fillId="0" borderId="0" applyAlignment="1" pivotButton="0" quotePrefix="0" xfId="0">
      <alignment horizontal="center"/>
    </xf>
    <xf numFmtId="0" fontId="11" fillId="5" borderId="0" applyAlignment="1" pivotButton="0" quotePrefix="0" xfId="0">
      <alignment horizontal="left" vertical="center"/>
    </xf>
    <xf numFmtId="0" fontId="0" fillId="0" borderId="4" pivotButton="0" quotePrefix="0" xfId="0"/>
    <xf numFmtId="0" fontId="0" fillId="0" borderId="5" pivotButton="0" quotePrefix="0" xfId="0"/>
    <xf numFmtId="0" fontId="13" fillId="0" borderId="0" applyAlignment="1" pivotButton="0" quotePrefix="0" xfId="0">
      <alignment horizontal="left" vertical="center"/>
    </xf>
    <xf numFmtId="0" fontId="23" fillId="2" borderId="1" applyAlignment="1" pivotButton="0" quotePrefix="0" xfId="0">
      <alignment horizontal="left" vertical="center"/>
    </xf>
    <xf numFmtId="0" fontId="0" fillId="2" borderId="1" applyAlignment="1" pivotButton="0" quotePrefix="0" xfId="0">
      <alignment horizontal="left" vertical="center" wrapText="1"/>
    </xf>
    <xf numFmtId="0" fontId="0" fillId="2" borderId="5" pivotButton="0" quotePrefix="0" xfId="0"/>
    <xf numFmtId="0" fontId="1" fillId="2" borderId="1" applyAlignment="1" pivotButton="0" quotePrefix="0" xfId="0">
      <alignment horizontal="left" vertical="center"/>
    </xf>
    <xf numFmtId="0" fontId="25" fillId="2" borderId="1" applyAlignment="1" pivotButton="0" quotePrefix="0" xfId="0">
      <alignment horizontal="left" vertical="center" wrapText="1"/>
    </xf>
    <xf numFmtId="0" fontId="25" fillId="2" borderId="5" pivotButton="0" quotePrefix="0" xfId="0"/>
    <xf numFmtId="0" fontId="27" fillId="2" borderId="1" applyAlignment="1" pivotButton="0" quotePrefix="0" xfId="0">
      <alignment horizontal="left" vertical="center" wrapText="1"/>
    </xf>
    <xf numFmtId="0" fontId="27" fillId="2" borderId="5" pivotButton="0" quotePrefix="0" xfId="0"/>
    <xf numFmtId="0" fontId="1" fillId="2" borderId="1" applyAlignment="1" pivotButton="0" quotePrefix="0" xfId="0">
      <alignment horizontal="left" vertical="center" wrapText="1"/>
    </xf>
    <xf numFmtId="0" fontId="27" fillId="2" borderId="5" applyAlignment="1" pivotButton="0" quotePrefix="0" xfId="0">
      <alignment wrapText="1"/>
    </xf>
    <xf numFmtId="0" fontId="0" fillId="13" borderId="0" pivotButton="0" quotePrefix="0" xfId="0"/>
    <xf numFmtId="0" fontId="32" fillId="13" borderId="0" pivotButton="0" quotePrefix="0" xfId="0"/>
    <xf numFmtId="0" fontId="32" fillId="13" borderId="0" applyAlignment="1" pivotButton="0" quotePrefix="0" xfId="0">
      <alignment horizontal="center"/>
    </xf>
    <xf numFmtId="0" fontId="32" fillId="13" borderId="0" applyAlignment="1" pivotButton="0" quotePrefix="0" xfId="0">
      <alignment horizontal="center" vertical="center"/>
    </xf>
    <xf numFmtId="0" fontId="33" fillId="13" borderId="0" pivotButton="0" quotePrefix="0" xfId="0"/>
    <xf numFmtId="0" fontId="33" fillId="13" borderId="0" applyAlignment="1" pivotButton="0" quotePrefix="0" xfId="0">
      <alignment horizontal="center"/>
    </xf>
    <xf numFmtId="0" fontId="33" fillId="13" borderId="0" applyAlignment="1" pivotButton="0" quotePrefix="0" xfId="0">
      <alignment horizontal="center" vertical="center"/>
    </xf>
    <xf numFmtId="0" fontId="0" fillId="14" borderId="0" pivotButton="0" quotePrefix="0" xfId="0"/>
    <xf numFmtId="0" fontId="34" fillId="14" borderId="0" pivotButton="0" quotePrefix="0" xfId="0"/>
    <xf numFmtId="0" fontId="34" fillId="14" borderId="0" applyAlignment="1" pivotButton="0" quotePrefix="0" xfId="0">
      <alignment wrapText="1"/>
    </xf>
    <xf numFmtId="0" fontId="34" fillId="14" borderId="0" applyAlignment="1" pivotButton="0" quotePrefix="0" xfId="0">
      <alignment vertical="center" wrapText="1"/>
    </xf>
    <xf numFmtId="0" fontId="34" fillId="14" borderId="0" applyAlignment="1" pivotButton="0" quotePrefix="0" xfId="0">
      <alignment horizontal="left" vertical="center" wrapText="1"/>
    </xf>
    <xf numFmtId="0" fontId="0" fillId="15" borderId="0" pivotButton="0" quotePrefix="0" xfId="0"/>
    <xf numFmtId="0" fontId="34" fillId="15" borderId="0" pivotButton="0" quotePrefix="0" xfId="0"/>
    <xf numFmtId="0" fontId="34" fillId="15" borderId="0" applyAlignment="1" pivotButton="0" quotePrefix="0" xfId="0">
      <alignment wrapText="1"/>
    </xf>
    <xf numFmtId="0" fontId="34" fillId="15" borderId="0" applyAlignment="1" pivotButton="0" quotePrefix="0" xfId="0">
      <alignment vertical="center" wrapText="1"/>
    </xf>
    <xf numFmtId="0" fontId="34" fillId="15" borderId="0" applyAlignment="1" pivotButton="0" quotePrefix="0" xfId="0">
      <alignment horizontal="center" vertical="center" wrapText="1"/>
    </xf>
    <xf numFmtId="0" fontId="35" fillId="13" borderId="0" pivotButton="0" quotePrefix="0" xfId="0"/>
    <xf numFmtId="0" fontId="35" fillId="13" borderId="0" applyAlignment="1" pivotButton="0" quotePrefix="0" xfId="0">
      <alignment wrapText="1"/>
    </xf>
    <xf numFmtId="0" fontId="35" fillId="13" borderId="0" applyAlignment="1" pivotButton="0" quotePrefix="0" xfId="0">
      <alignment vertical="center" wrapText="1"/>
    </xf>
    <xf numFmtId="0" fontId="35" fillId="13" borderId="0" applyAlignment="1" pivotButton="0" quotePrefix="0" xfId="0">
      <alignment horizontal="center" vertical="center" wrapText="1"/>
    </xf>
    <xf numFmtId="0" fontId="27" fillId="13" borderId="0" pivotButton="0" quotePrefix="0" xfId="0"/>
    <xf numFmtId="0" fontId="27" fillId="13" borderId="0" applyAlignment="1" pivotButton="0" quotePrefix="0" xfId="0">
      <alignment horizontal="center"/>
    </xf>
    <xf numFmtId="0" fontId="27" fillId="13" borderId="0" applyAlignment="1" pivotButton="0" quotePrefix="0" xfId="0">
      <alignment horizontal="center" vertical="center"/>
    </xf>
    <xf numFmtId="0" fontId="27" fillId="13" borderId="0" applyAlignment="1" pivotButton="0" quotePrefix="0" xfId="0">
      <alignment horizontal="center" vertical="center" wrapText="1"/>
    </xf>
    <xf numFmtId="0" fontId="0" fillId="16" borderId="0" pivotButton="0" quotePrefix="0" xfId="0"/>
    <xf numFmtId="0" fontId="36" fillId="16" borderId="0" pivotButton="0" quotePrefix="0" xfId="0"/>
    <xf numFmtId="0" fontId="36" fillId="16" borderId="0" applyAlignment="1" pivotButton="0" quotePrefix="0" xfId="0">
      <alignment wrapText="1"/>
    </xf>
    <xf numFmtId="0" fontId="36" fillId="16" borderId="0" applyAlignment="1" pivotButton="0" quotePrefix="0" xfId="0">
      <alignment vertical="center" wrapText="1"/>
    </xf>
    <xf numFmtId="0" fontId="36" fillId="17" borderId="0" applyAlignment="1" pivotButton="0" quotePrefix="0" xfId="0">
      <alignment vertical="center" wrapText="1"/>
    </xf>
    <xf numFmtId="0" fontId="37" fillId="17" borderId="0" applyAlignment="1" pivotButton="0" quotePrefix="0" xfId="0">
      <alignment vertical="center" wrapText="1"/>
    </xf>
    <xf numFmtId="0" fontId="37" fillId="17" borderId="0" applyAlignment="1" pivotButton="0" quotePrefix="0" xfId="0">
      <alignment horizontal="center" vertical="center" wrapText="1"/>
    </xf>
    <xf numFmtId="0" fontId="0" fillId="18" borderId="0" pivotButton="0" quotePrefix="0" xfId="0"/>
    <xf numFmtId="0" fontId="37" fillId="18" borderId="0" pivotButton="0" quotePrefix="0" xfId="0"/>
    <xf numFmtId="0" fontId="37" fillId="18" borderId="0" applyAlignment="1" pivotButton="0" quotePrefix="0" xfId="0">
      <alignment horizontal="center"/>
    </xf>
    <xf numFmtId="0" fontId="37" fillId="18" borderId="0" applyAlignment="1" pivotButton="0" quotePrefix="0" xfId="0">
      <alignment horizontal="center" vertical="center"/>
    </xf>
    <xf numFmtId="0" fontId="37" fillId="18" borderId="0" applyAlignment="1" pivotButton="0" quotePrefix="0" xfId="0">
      <alignment horizontal="center" vertical="center" wrapText="1"/>
    </xf>
    <xf numFmtId="0" fontId="0" fillId="19" borderId="0" pivotButton="0" quotePrefix="0" xfId="0"/>
    <xf numFmtId="0" fontId="38" fillId="19" borderId="0" pivotButton="0" quotePrefix="0" xfId="0"/>
    <xf numFmtId="0" fontId="38" fillId="19" borderId="0" applyAlignment="1" pivotButton="0" quotePrefix="0" xfId="0">
      <alignment horizontal="center"/>
    </xf>
    <xf numFmtId="0" fontId="38" fillId="19" borderId="0" applyAlignment="1" pivotButton="0" quotePrefix="0" xfId="0">
      <alignment horizontal="center" vertical="center"/>
    </xf>
    <xf numFmtId="0" fontId="37" fillId="14" borderId="0" pivotButton="0" quotePrefix="0" xfId="0"/>
    <xf numFmtId="0" fontId="37" fillId="14" borderId="0" applyAlignment="1" pivotButton="0" quotePrefix="0" xfId="0">
      <alignment wrapText="1"/>
    </xf>
    <xf numFmtId="0" fontId="37" fillId="14" borderId="0" applyAlignment="1" pivotButton="0" quotePrefix="0" xfId="0">
      <alignment vertical="center" wrapText="1"/>
    </xf>
    <xf numFmtId="0" fontId="0" fillId="20" borderId="0" pivotButton="0" quotePrefix="0" xfId="0"/>
    <xf numFmtId="0" fontId="39" fillId="20" borderId="0" pivotButton="0" quotePrefix="0" xfId="0"/>
    <xf numFmtId="0" fontId="39" fillId="20" borderId="0" applyAlignment="1" pivotButton="0" quotePrefix="0" xfId="0">
      <alignment wrapText="1"/>
    </xf>
    <xf numFmtId="0" fontId="39" fillId="20" borderId="0" applyAlignment="1" pivotButton="0" quotePrefix="0" xfId="0">
      <alignment vertical="center" wrapText="1"/>
    </xf>
    <xf numFmtId="0" fontId="0" fillId="15" borderId="0" applyAlignment="1" pivotButton="0" quotePrefix="0" xfId="0">
      <alignment wrapText="1"/>
    </xf>
    <xf numFmtId="0" fontId="0" fillId="15" borderId="4" applyAlignment="1" pivotButton="0" quotePrefix="0" xfId="0">
      <alignment wrapText="1"/>
    </xf>
    <xf numFmtId="0" fontId="37" fillId="15" borderId="0" applyAlignment="1" pivotButton="0" quotePrefix="0" xfId="0">
      <alignment wrapText="1"/>
    </xf>
    <xf numFmtId="0" fontId="37" fillId="15" borderId="4" applyAlignment="1" pivotButton="0" quotePrefix="0" xfId="0">
      <alignment wrapText="1"/>
    </xf>
    <xf numFmtId="0" fontId="37" fillId="15" borderId="0" applyAlignment="1" pivotButton="0" quotePrefix="0" xfId="0">
      <alignment horizontal="center" wrapText="1"/>
    </xf>
    <xf numFmtId="0" fontId="37" fillId="15" borderId="4" applyAlignment="1" pivotButton="0" quotePrefix="0" xfId="0">
      <alignment horizontal="center" wrapText="1"/>
    </xf>
    <xf numFmtId="0" fontId="37" fillId="15" borderId="0" applyAlignment="1" pivotButton="0" quotePrefix="0" xfId="0">
      <alignment horizontal="center" vertical="center" wrapText="1"/>
    </xf>
    <xf numFmtId="0" fontId="37" fillId="15" borderId="4" applyAlignment="1" pivotButton="0" quotePrefix="0" xfId="0">
      <alignment horizontal="center" vertical="center" wrapText="1"/>
    </xf>
    <xf numFmtId="0" fontId="1" fillId="21" borderId="1" applyAlignment="1" pivotButton="0" quotePrefix="0" xfId="0">
      <alignment horizontal="center" vertical="center" wrapText="1"/>
    </xf>
    <xf numFmtId="0" fontId="27" fillId="21" borderId="0" pivotButton="0" quotePrefix="0" xfId="0"/>
    <xf numFmtId="0" fontId="1" fillId="21" borderId="1" pivotButton="0" quotePrefix="0" xfId="0"/>
    <xf numFmtId="0" fontId="0" fillId="7" borderId="0" pivotButton="0" quotePrefix="0" xfId="0"/>
    <xf numFmtId="0" fontId="36" fillId="7" borderId="0" pivotButton="0" quotePrefix="0" xfId="0"/>
    <xf numFmtId="0" fontId="36" fillId="7" borderId="0" applyAlignment="1" pivotButton="0" quotePrefix="0" xfId="0">
      <alignment wrapText="1"/>
    </xf>
    <xf numFmtId="0" fontId="36" fillId="7" borderId="0" applyAlignment="1" pivotButton="0" quotePrefix="0" xfId="0">
      <alignment vertical="center" wrapText="1"/>
    </xf>
    <xf numFmtId="0" fontId="32" fillId="13" borderId="6" applyAlignment="1" pivotButton="0" quotePrefix="0" xfId="0">
      <alignment horizontal="center" vertical="center"/>
    </xf>
    <xf numFmtId="0" fontId="33" fillId="13" borderId="6" applyAlignment="1" pivotButton="0" quotePrefix="0" xfId="0">
      <alignment horizontal="center" vertical="center"/>
    </xf>
    <xf numFmtId="0" fontId="34" fillId="14" borderId="6" applyAlignment="1" pivotButton="0" quotePrefix="0" xfId="0">
      <alignment horizontal="left" vertical="center" wrapText="1"/>
    </xf>
    <xf numFmtId="0" fontId="34" fillId="15" borderId="6" applyAlignment="1" pivotButton="0" quotePrefix="0" xfId="0">
      <alignment horizontal="center" vertical="center" wrapText="1"/>
    </xf>
    <xf numFmtId="0" fontId="27" fillId="13" borderId="6" applyAlignment="1" pivotButton="0" quotePrefix="0" xfId="0">
      <alignment horizontal="center" vertical="center" wrapText="1"/>
    </xf>
    <xf numFmtId="0" fontId="37" fillId="18" borderId="6" applyAlignment="1" pivotButton="0" quotePrefix="0" xfId="0">
      <alignment horizontal="center" vertical="center" wrapText="1"/>
    </xf>
    <xf numFmtId="0" fontId="38" fillId="19" borderId="6" applyAlignment="1" pivotButton="0" quotePrefix="0" xfId="0">
      <alignment horizontal="center" vertical="center"/>
    </xf>
    <xf numFmtId="0" fontId="35" fillId="13" borderId="6" applyAlignment="1" pivotButton="0" quotePrefix="0" xfId="0">
      <alignment horizontal="center" vertical="center" wrapText="1"/>
    </xf>
    <xf numFmtId="0" fontId="37" fillId="14" borderId="6" applyAlignment="1" pivotButton="0" quotePrefix="0" xfId="0">
      <alignment vertical="center" wrapText="1"/>
    </xf>
    <xf numFmtId="0" fontId="39" fillId="20" borderId="6" applyAlignment="1" pivotButton="0" quotePrefix="0" xfId="0">
      <alignment vertical="center" wrapText="1"/>
    </xf>
    <xf numFmtId="4" fontId="9" fillId="9" borderId="1" applyAlignment="1" pivotButton="0" quotePrefix="0" xfId="0">
      <alignment horizontal="right" vertical="center" wrapText="1"/>
    </xf>
    <xf numFmtId="4" fontId="6" fillId="8" borderId="1" applyAlignment="1" pivotButton="0" quotePrefix="0" xfId="0">
      <alignment horizontal="left" vertical="center" wrapText="1"/>
    </xf>
    <xf numFmtId="1" fontId="8" fillId="8" borderId="1" applyAlignment="1" pivotButton="0" quotePrefix="0" xfId="0">
      <alignment horizontal="left" vertical="center" wrapText="1"/>
    </xf>
    <xf numFmtId="0" fontId="15" fillId="8" borderId="1" applyAlignment="1" pivotButton="0" quotePrefix="0" xfId="0">
      <alignment horizontal="left" vertical="center" wrapText="1"/>
    </xf>
    <xf numFmtId="4" fontId="0" fillId="10" borderId="1" applyAlignment="1" pivotButton="0" quotePrefix="0" xfId="0">
      <alignment horizontal="right" vertical="center" wrapText="1"/>
    </xf>
    <xf numFmtId="0" fontId="37" fillId="15" borderId="6" applyAlignment="1" pivotButton="0" quotePrefix="0" xfId="0">
      <alignment horizontal="center" vertical="center" wrapText="1"/>
    </xf>
    <xf numFmtId="4" fontId="0" fillId="8" borderId="1" applyAlignment="1" pivotButton="0" quotePrefix="0" xfId="0">
      <alignment horizontal="right" vertical="center" wrapText="1"/>
    </xf>
    <xf numFmtId="4" fontId="0" fillId="9" borderId="1" applyAlignment="1" pivotButton="0" quotePrefix="0" xfId="0">
      <alignment horizontal="right" vertical="center" wrapText="1"/>
    </xf>
    <xf numFmtId="167" fontId="0" fillId="8" borderId="1" applyAlignment="1" pivotButton="0" quotePrefix="0" xfId="0">
      <alignment horizontal="center" vertical="center" wrapText="1"/>
    </xf>
  </cellXfs>
  <cellStyles count="1">
    <cellStyle name="Normal" xfId="0"/>
  </cellStyles>
  <dxfs count="8">
    <dxf>
      <font>
        <b val="1"/>
        <color rgb="FF7F1D1D"/>
      </font>
      <fill>
        <patternFill>
          <bgColor rgb="FFFECACA"/>
        </patternFill>
      </fill>
    </dxf>
    <dxf>
      <font>
        <color rgb="FF7F1D1D"/>
      </font>
      <fill>
        <patternFill>
          <bgColor rgb="FFFECACA"/>
        </patternFill>
      </fill>
    </dxf>
    <dxf>
      <font>
        <b val="1"/>
        <color rgb="FF7F1D1D"/>
      </font>
      <fill>
        <patternFill>
          <bgColor rgb="FFFECACA"/>
        </patternFill>
      </fill>
    </dxf>
    <dxf>
      <font>
        <color rgb="FF14532D"/>
      </font>
      <fill>
        <patternFill>
          <bgColor rgb="FFDCFCE7"/>
        </patternFill>
      </fill>
    </dxf>
    <dxf>
      <font>
        <color rgb="FF78350F"/>
      </font>
      <fill>
        <patternFill>
          <bgColor rgb="FFFEF3C7"/>
        </patternFill>
      </fill>
    </dxf>
    <dxf>
      <font>
        <b val="1"/>
        <color rgb="FF7F1D1D"/>
      </font>
      <fill>
        <patternFill>
          <bgColor rgb="FFFECACA"/>
        </patternFill>
      </fill>
    </dxf>
    <dxf>
      <fill>
        <patternFill>
          <bgColor rgb="FFFEE2E2"/>
        </patternFill>
      </fill>
    </dxf>
    <dxf>
      <fill>
        <patternFill>
          <bgColor rgb="FFFEE2E2"/>
        </patternFill>
      </fill>
    </dxf>
  </dxf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r>
              <a:rPr/>
              <a:t>Evolución mensual: tus 3 cajas</a:t>
            </a:r>
          </a:p>
        </rich>
      </tx>
      <overlay val="0"/>
    </title>
    <plotArea>
      <layout/>
      <barChart>
        <barDir val="col"/>
        <grouping val="clustered"/>
        <varyColors val="0"/>
        <ser>
          <idx val="0"/>
          <order val="0"/>
          <tx>
            <strRef>
              <f>'Historico mensual'!D4</f>
              <strCache>
                <ptCount val="1"/>
                <pt idx="0">
                  <v>None</v>
                </pt>
              </strCache>
            </strRef>
          </tx>
          <spPr>
            <a:solidFill xmlns:a="http://schemas.openxmlformats.org/drawingml/2006/main">
              <a:srgbClr val="E74C3C"/>
            </a:solidFill>
            <a:ln xmlns:a="http://schemas.openxmlformats.org/drawingml/2006/main">
              <a:prstDash val="solid"/>
            </a:ln>
          </spPr>
          <cat>
            <strRef>
              <f>'Historico mensual'!$A$5:$A$28</f>
              <strCache>
                <ptCount val="0"/>
              </strCache>
            </strRef>
          </cat>
          <val>
            <numRef>
              <f>'Historico mensual'!$D$5:$D$28</f>
              <numCache>
                <formatCode>General</formatCode>
                <ptCount val="0"/>
              </numCache>
            </numRef>
          </val>
        </ser>
        <ser>
          <idx val="1"/>
          <order val="1"/>
          <tx>
            <strRef>
              <f>'Historico mensual'!E4</f>
              <strCache>
                <ptCount val="1"/>
                <pt idx="0">
                  <v>None</v>
                </pt>
              </strCache>
            </strRef>
          </tx>
          <spPr>
            <a:solidFill xmlns:a="http://schemas.openxmlformats.org/drawingml/2006/main">
              <a:srgbClr val="F39C12"/>
            </a:solidFill>
            <a:ln xmlns:a="http://schemas.openxmlformats.org/drawingml/2006/main">
              <a:prstDash val="solid"/>
            </a:ln>
          </spPr>
          <cat>
            <strRef>
              <f>'Historico mensual'!$A$5:$A$28</f>
              <strCache>
                <ptCount val="0"/>
              </strCache>
            </strRef>
          </cat>
          <val>
            <numRef>
              <f>'Historico mensual'!$E$5:$E$28</f>
              <numCache>
                <formatCode>General</formatCode>
                <ptCount val="0"/>
              </numCache>
            </numRef>
          </val>
        </ser>
        <ser>
          <idx val="2"/>
          <order val="2"/>
          <tx>
            <strRef>
              <f>'Historico mensual'!F4</f>
              <strCache>
                <ptCount val="1"/>
                <pt idx="0">
                  <v>None</v>
                </pt>
              </strCache>
            </strRef>
          </tx>
          <spPr>
            <a:solidFill xmlns:a="http://schemas.openxmlformats.org/drawingml/2006/main">
              <a:srgbClr val="27AE60"/>
            </a:solidFill>
            <a:ln xmlns:a="http://schemas.openxmlformats.org/drawingml/2006/main">
              <a:prstDash val="solid"/>
            </a:ln>
          </spPr>
          <cat>
            <strRef>
              <f>'Historico mensual'!$A$5:$A$28</f>
              <strCache>
                <ptCount val="0"/>
              </strCache>
            </strRef>
          </cat>
          <val>
            <numRef>
              <f>'Historico mensual'!$F$5:$F$28</f>
              <numCache>
                <formatCode>General</formatCode>
                <ptCount val="0"/>
              </numCache>
            </numRef>
          </val>
        </ser>
        <dLbls>
          <showLegendKey val="0"/>
          <showVal val="0"/>
          <showCatName val="0"/>
          <showSerName val="0"/>
          <showPercent val="0"/>
          <showBubbleSize val="0"/>
          <showLeaderLines val="0"/>
        </dLbls>
        <gapWidth val="150"/>
        <axId val="48650112"/>
        <axId val="48672768"/>
      </barChart>
      <catAx>
        <axId val="48650112"/>
        <scaling>
          <orientation val="minMax"/>
        </scaling>
        <delete val="0"/>
        <axPos val="l"/>
        <title>
          <tx>
            <rich>
              <a:bodyPr xmlns:a="http://schemas.openxmlformats.org/drawingml/2006/main"/>
              <a:lstStyle xmlns:a="http://schemas.openxmlformats.org/drawingml/2006/main"/>
              <a:p xmlns:a="http://schemas.openxmlformats.org/drawingml/2006/main">
                <a:r>
                  <a:rPr/>
                  <a:t>Mes</a:t>
                </a:r>
              </a:p>
            </rich>
          </tx>
          <overlay val="0"/>
        </title>
        <numFmt formatCode="General" sourceLinked="0"/>
        <majorTickMark val="none"/>
        <minorTickMark val="none"/>
        <crossAx val="48672768"/>
        <crosses val="autoZero"/>
        <lblAlgn val="ctr"/>
        <lblOffset val="100"/>
        <noMultiLvlLbl val="0"/>
      </catAx>
      <valAx>
        <axId val="48672768"/>
        <scaling>
          <orientation val="minMax"/>
        </scaling>
        <delete val="0"/>
        <axPos val="l"/>
        <title>
          <tx>
            <rich>
              <a:bodyPr xmlns:a="http://schemas.openxmlformats.org/drawingml/2006/main"/>
              <a:lstStyle xmlns:a="http://schemas.openxmlformats.org/drawingml/2006/main"/>
              <a:p xmlns:a="http://schemas.openxmlformats.org/drawingml/2006/main">
                <a:r>
                  <a:rPr/>
                  <a:t>Euros (€)</a:t>
                </a:r>
              </a:p>
            </rich>
          </tx>
          <overlay val="0"/>
        </title>
        <numFmt formatCode="General" sourceLinked="0"/>
        <majorTickMark val="none"/>
        <minorTickMark val="none"/>
        <crossAx val="48650112"/>
        <crosses val="autoZero"/>
        <crossBetween val="between"/>
      </valAx>
    </plotArea>
    <legend>
      <legendPos val="r"/>
      <overlay val="0"/>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0</col>
      <colOff>0</colOff>
      <row>29</row>
      <rowOff>0</rowOff>
    </from>
    <ext cx="7200000" cy="43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theme>
</file>

<file path=xl/worksheets/_rels/sheet5.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B2:H30"/>
  <sheetViews>
    <sheetView workbookViewId="0">
      <selection activeCell="A1" sqref="A1"/>
    </sheetView>
  </sheetViews>
  <sheetFormatPr baseColWidth="8" defaultRowHeight="15"/>
  <cols>
    <col width="3" customWidth="1" style="246" min="1" max="1"/>
    <col width="20" customWidth="1" style="246" min="2" max="2"/>
    <col width="24" customWidth="1" style="246" min="3" max="3"/>
    <col width="44" customWidth="1" style="246" min="4" max="4"/>
    <col width="42" customWidth="1" style="246" min="5" max="5"/>
    <col width="4" customWidth="1" style="246" min="6" max="6"/>
    <col width="22" customWidth="1" style="246" min="7" max="7"/>
    <col width="22" customWidth="1" style="246" min="8" max="8"/>
  </cols>
  <sheetData>
    <row r="1" ht="22" customHeight="1" s="246"/>
    <row r="2" ht="36" customHeight="1" s="246">
      <c r="B2" s="326" t="inlineStr">
        <is>
          <t>Empieza aquí · Presupuesto sin dolor</t>
        </is>
      </c>
      <c r="C2" s="53" t="n"/>
      <c r="D2" s="53" t="n"/>
      <c r="E2" s="53" t="n"/>
      <c r="F2" s="53" t="n"/>
      <c r="G2" s="53" t="n"/>
      <c r="H2" s="53" t="n"/>
    </row>
    <row r="3" ht="28" customHeight="1" s="246">
      <c r="B3" s="327" t="inlineStr">
        <is>
          <t>Plantilla guiada para organizar tu presupuesto mensual de forma sencilla.</t>
        </is>
      </c>
      <c r="C3" s="53" t="n"/>
      <c r="D3" s="53" t="n"/>
      <c r="E3" s="53" t="n"/>
      <c r="F3" s="53" t="n"/>
      <c r="G3" s="53" t="n"/>
      <c r="H3" s="53" t="n"/>
    </row>
    <row r="4" ht="22" customHeight="1" s="246"/>
    <row r="5" ht="32" customHeight="1" s="246">
      <c r="B5" s="328" t="inlineStr">
        <is>
          <t>Esta plantilla sirve para organizar tu presupuesto mensual de forma sencilla. Entra primero a Inicio, elige el mes de trabajo y después registra tus movimientos. Si aparece algún aviso, la propia plantilla te dirá qué revisar.</t>
        </is>
      </c>
      <c r="C5" s="53" t="n"/>
      <c r="D5" s="53" t="n"/>
      <c r="E5" s="53" t="n"/>
      <c r="F5" s="53" t="n"/>
      <c r="G5" s="53" t="n"/>
      <c r="H5" s="53" t="n"/>
    </row>
    <row r="6" ht="32" customHeight="1" s="246">
      <c r="B6" s="53" t="n"/>
      <c r="C6" s="53" t="n"/>
      <c r="D6" s="53" t="n"/>
      <c r="E6" s="53" t="n"/>
      <c r="F6" s="53" t="n"/>
      <c r="G6" s="53" t="n"/>
      <c r="H6" s="53" t="n"/>
    </row>
    <row r="7" ht="22" customHeight="1" s="246"/>
    <row r="8" ht="22" customHeight="1" s="246">
      <c r="B8" s="329" t="inlineStr">
        <is>
          <t>Flujo recomendado</t>
        </is>
      </c>
      <c r="C8" s="53" t="n"/>
      <c r="D8" s="53" t="n"/>
      <c r="E8" s="53" t="n"/>
      <c r="F8" s="53" t="n"/>
      <c r="G8" s="53" t="n"/>
      <c r="H8" s="53" t="n"/>
    </row>
    <row r="9" ht="22" customHeight="1" s="246"/>
    <row r="10" ht="22" customHeight="1" s="246">
      <c r="B10" s="287" t="inlineStr">
        <is>
          <t>Paso</t>
        </is>
      </c>
      <c r="C10" s="287" t="inlineStr">
        <is>
          <t>Pestaña</t>
        </is>
      </c>
      <c r="D10" s="287" t="inlineStr">
        <is>
          <t>Qué haces</t>
        </is>
      </c>
      <c r="E10" s="287" t="inlineStr">
        <is>
          <t>Qué calcula la plantilla</t>
        </is>
      </c>
      <c r="G10" s="330" t="inlineStr">
        <is>
          <t>Primer clic</t>
        </is>
      </c>
      <c r="H10" s="53" t="n"/>
    </row>
    <row r="11" ht="42" customHeight="1" s="246">
      <c r="B11" s="294" t="inlineStr">
        <is>
          <t>1</t>
        </is>
      </c>
      <c r="C11" s="291" t="inlineStr">
        <is>
          <t>Inicio</t>
        </is>
      </c>
      <c r="D11" s="291" t="inlineStr">
        <is>
          <t>Elige el mes de trabajo y mira el panel central.</t>
        </is>
      </c>
      <c r="E11" s="291" t="inlineStr">
        <is>
          <t>Ese mes gobierna el resto del archivo.</t>
        </is>
      </c>
      <c r="G11" s="331" t="inlineStr">
        <is>
          <t>1. Ve a Inicio</t>
        </is>
      </c>
      <c r="H11" s="53" t="n"/>
    </row>
    <row r="12" ht="42" customHeight="1" s="246">
      <c r="B12" s="294" t="inlineStr">
        <is>
          <t>2</t>
        </is>
      </c>
      <c r="C12" s="291" t="inlineStr">
        <is>
          <t>Movimientos</t>
        </is>
      </c>
      <c r="D12" s="291" t="inlineStr">
        <is>
          <t>Registra cada ingreso o gasto una sola vez.</t>
        </is>
      </c>
      <c r="E12" s="291" t="inlineStr">
        <is>
          <t>Tipo, caja y mes se calculan por categoría y fecha.</t>
        </is>
      </c>
      <c r="G12" s="331" t="inlineStr">
        <is>
          <t>2. Elige el mes</t>
        </is>
      </c>
      <c r="H12" s="53" t="n"/>
    </row>
    <row r="13" ht="42" customHeight="1" s="246">
      <c r="B13" s="294" t="inlineStr">
        <is>
          <t>3</t>
        </is>
      </c>
      <c r="C13" s="291" t="inlineStr">
        <is>
          <t>Presupuesto</t>
        </is>
      </c>
      <c r="D13" s="291" t="inlineStr">
        <is>
          <t>Ajusta objetivos aproximados para comparar con la vida real.</t>
        </is>
      </c>
      <c r="E13" s="291" t="inlineStr">
        <is>
          <t>Real del mes, diferencia y estado se actualizan solos.</t>
        </is>
      </c>
      <c r="G13" s="331" t="inlineStr">
        <is>
          <t>3. Registra movimientos</t>
        </is>
      </c>
      <c r="H13" s="53" t="n"/>
    </row>
    <row r="14" ht="42" customHeight="1" s="246">
      <c r="B14" s="294" t="inlineStr">
        <is>
          <t>4</t>
        </is>
      </c>
      <c r="C14" s="291" t="inlineStr">
        <is>
          <t>Histórico mensual</t>
        </is>
      </c>
      <c r="D14" s="291" t="inlineStr">
        <is>
          <t>Revisa la evolución sin tocar nada.</t>
        </is>
      </c>
      <c r="E14" s="291" t="inlineStr">
        <is>
          <t>Muestra 24 meses hasta el mes elegido en Inicio.</t>
        </is>
      </c>
      <c r="G14" s="331" t="inlineStr">
        <is>
          <t>4. Vuelve al panel</t>
        </is>
      </c>
      <c r="H14" s="53" t="n"/>
    </row>
    <row r="15" ht="34" customHeight="1" s="246">
      <c r="G15" s="332" t="inlineStr">
        <is>
          <t>Ir a Inicio →</t>
        </is>
      </c>
      <c r="H15" s="53" t="n"/>
    </row>
    <row r="16" ht="34" customHeight="1" s="246">
      <c r="G16" s="53" t="n"/>
      <c r="H16" s="53" t="n"/>
    </row>
    <row r="17" ht="22" customHeight="1" s="246"/>
    <row r="18" ht="22" customHeight="1" s="246">
      <c r="B18" s="333" t="inlineStr">
        <is>
          <t>Reglas simples para usarla sin romper fórmulas</t>
        </is>
      </c>
      <c r="C18" s="53" t="n"/>
      <c r="D18" s="53" t="n"/>
      <c r="E18" s="53" t="n"/>
      <c r="F18" s="53" t="n"/>
      <c r="G18" s="53" t="n"/>
      <c r="H18" s="53" t="n"/>
    </row>
    <row r="19" ht="22" customHeight="1" s="246"/>
    <row r="20" ht="22" customHeight="1" s="246">
      <c r="B20" s="287" t="inlineStr">
        <is>
          <t>Regla</t>
        </is>
      </c>
      <c r="C20" s="287" t="inlineStr">
        <is>
          <t>Qué significa</t>
        </is>
      </c>
      <c r="D20" s="287" t="inlineStr">
        <is>
          <t>Por qué importa</t>
        </is>
      </c>
      <c r="E20" s="287" t="inlineStr">
        <is>
          <t>Señal visual</t>
        </is>
      </c>
    </row>
    <row r="21" ht="42" customHeight="1" s="246">
      <c r="B21" s="294" t="inlineStr">
        <is>
          <t>Edita solo lo necesario</t>
        </is>
      </c>
      <c r="C21" s="291" t="inlineStr">
        <is>
          <t>Toca principalmente celdas amarillas.</t>
        </is>
      </c>
      <c r="D21" s="291" t="inlineStr">
        <is>
          <t>Las grises suelen ser fórmulas.</t>
        </is>
      </c>
      <c r="E21" s="291" t="inlineStr">
        <is>
          <t>Amarillo = editable</t>
        </is>
      </c>
    </row>
    <row r="22" ht="42" customHeight="1" s="246">
      <c r="B22" s="294" t="inlineStr">
        <is>
          <t>El mes vive en Inicio</t>
        </is>
      </c>
      <c r="C22" s="291" t="inlineStr">
        <is>
          <t>No escribas el mes en cada pestaña.</t>
        </is>
      </c>
      <c r="D22" s="291" t="inlineStr">
        <is>
          <t>Evita errores y trabajo repetido.</t>
        </is>
      </c>
      <c r="E22" s="291" t="inlineStr">
        <is>
          <t>Inicio!B5 manda</t>
        </is>
      </c>
    </row>
    <row r="23" ht="42" customHeight="1" s="246">
      <c r="B23" s="294" t="inlineStr">
        <is>
          <t>No metas datos sensibles</t>
        </is>
      </c>
      <c r="C23" s="291" t="inlineStr">
        <is>
          <t>No pongas IBAN, tarjetas, DNI, claves ni contraseñas.</t>
        </is>
      </c>
      <c r="D23" s="291" t="inlineStr">
        <is>
          <t>La plantilla no los necesita.</t>
        </is>
      </c>
      <c r="E23" s="291" t="inlineStr">
        <is>
          <t>Privacidad primero</t>
        </is>
      </c>
    </row>
    <row r="24" ht="42" customHeight="1" s="246">
      <c r="B24" s="294" t="inlineStr">
        <is>
          <t>Avisos = datos por completar</t>
        </is>
      </c>
      <c r="C24" s="325" t="inlineStr">
        <is>
          <t>Si en Inicio aparece un número mayor que 0, no es una suposición.</t>
        </is>
      </c>
      <c r="D24" s="325" t="inlineStr">
        <is>
          <t>La plantilla detecta filas empezadas, incompletas, con categoría no reconocida o marcadas para revisar.</t>
        </is>
      </c>
      <c r="E24" s="325" t="inlineStr">
        <is>
          <t>Avisos en Movimientos</t>
        </is>
      </c>
    </row>
    <row r="25" ht="22" customHeight="1" s="246">
      <c r="B25" s="152" t="inlineStr">
        <is>
          <t>Si no te deja escribir</t>
        </is>
      </c>
      <c r="C25" s="152" t="inlineStr">
        <is>
          <t>Probablemente es una celda protegida o calculada.</t>
        </is>
      </c>
      <c r="D25" s="152" t="inlineStr">
        <is>
          <t>Evita borrar fórmulas por accidente.</t>
        </is>
      </c>
      <c r="E25" s="152" t="inlineStr">
        <is>
          <t>Déjala como está</t>
        </is>
      </c>
    </row>
    <row r="26" ht="22" customHeight="1" s="246"/>
    <row r="27" ht="40" customHeight="1" s="246">
      <c r="B27" s="306" t="inlineStr">
        <is>
          <t>Nota EIJ</t>
        </is>
      </c>
      <c r="C27" s="334" t="inlineStr">
        <is>
          <t>Mira tus datos para entenderlos, no para castigarte. El objetivo es ganar claridad y reducir fricción, no hacer contabilidad perfecta.</t>
        </is>
      </c>
      <c r="D27" s="53" t="n"/>
      <c r="E27" s="53" t="n"/>
      <c r="F27" s="53" t="n"/>
      <c r="G27" s="53" t="n"/>
      <c r="H27" s="53" t="n"/>
    </row>
    <row r="28" ht="22" customHeight="1" s="246"/>
    <row r="29" ht="24" customHeight="1" s="246">
      <c r="B29" s="335" t="inlineStr">
        <is>
          <t>Contenido educativo. No es asesoramiento financiero, fiscal ni legal. La plantilla ayuda a ordenar información personal; las decisiones siguen siendo tuyas.</t>
        </is>
      </c>
      <c r="C29" s="53" t="n"/>
      <c r="D29" s="53" t="n"/>
      <c r="E29" s="53" t="n"/>
      <c r="F29" s="53" t="n"/>
      <c r="G29" s="53" t="n"/>
      <c r="H29" s="53" t="n"/>
    </row>
    <row r="30" ht="24" customHeight="1" s="246">
      <c r="B30" s="53" t="n"/>
      <c r="C30" s="53" t="n"/>
      <c r="D30" s="53" t="n"/>
      <c r="E30" s="53" t="n"/>
      <c r="F30" s="53" t="n"/>
      <c r="G30" s="53" t="n"/>
      <c r="H30" s="53" t="n"/>
    </row>
    <row r="31" ht="22" customHeight="1" s="246"/>
    <row r="32" ht="22" customHeight="1" s="246"/>
  </sheetData>
  <mergeCells count="13">
    <mergeCell ref="B8:H8"/>
    <mergeCell ref="G12:H12"/>
    <mergeCell ref="B18:H18"/>
    <mergeCell ref="C27:H27"/>
    <mergeCell ref="G10:H10"/>
    <mergeCell ref="G11:H11"/>
    <mergeCell ref="G15:H16"/>
    <mergeCell ref="B2:H2"/>
    <mergeCell ref="G14:H14"/>
    <mergeCell ref="G13:H13"/>
    <mergeCell ref="B3:H3"/>
    <mergeCell ref="B5:H6"/>
    <mergeCell ref="B29:H30"/>
  </mergeCells>
  <pageMargins left="0.7" right="0.7" top="0.75" bottom="0.75" header="0.3" footer="0.3"/>
</worksheet>
</file>

<file path=xl/worksheets/sheet2.xml><?xml version="1.0" encoding="utf-8"?>
<worksheet xmlns="http://schemas.openxmlformats.org/spreadsheetml/2006/main">
  <sheetPr>
    <tabColor rgb="0027AE60"/>
    <outlinePr summaryBelow="1" summaryRight="1"/>
    <pageSetUpPr/>
  </sheetPr>
  <dimension ref="A1:J25"/>
  <sheetViews>
    <sheetView workbookViewId="0">
      <selection activeCell="A1" sqref="A1"/>
    </sheetView>
  </sheetViews>
  <sheetFormatPr baseColWidth="8" defaultRowHeight="15"/>
  <cols>
    <col width="22" customWidth="1" style="246" min="1" max="1"/>
    <col width="31" customWidth="1" style="246" min="2" max="2"/>
    <col width="42" customWidth="1" style="246" min="3" max="3"/>
    <col width="28" customWidth="1" style="246" min="4" max="4"/>
    <col width="3" customWidth="1" style="246" min="5" max="5"/>
    <col width="24" customWidth="1" style="246" min="6" max="6"/>
    <col width="28" customWidth="1" style="246" min="7" max="7"/>
    <col width="3" customWidth="1" style="246" min="8" max="8"/>
    <col width="3" customWidth="1" style="246" min="9" max="9"/>
    <col width="3" customWidth="1" style="246" min="10" max="10"/>
  </cols>
  <sheetData>
    <row r="1" ht="24" customHeight="1" s="246">
      <c r="A1" s="172" t="inlineStr">
        <is>
          <t>Inicio · Panel central del mes · Presupuesto sin dolor · El Inversor Junior · v2.8</t>
        </is>
      </c>
      <c r="B1" s="53" t="n"/>
      <c r="C1" s="53" t="n"/>
      <c r="D1" s="53" t="n"/>
      <c r="E1" s="53" t="n"/>
      <c r="F1" s="53" t="n"/>
      <c r="G1" s="53" t="n"/>
      <c r="H1" s="53" t="n"/>
      <c r="I1" s="152" t="n"/>
      <c r="J1" s="152" t="n"/>
    </row>
    <row r="2" ht="28" customHeight="1" s="246">
      <c r="A2" s="55" t="inlineStr">
        <is>
          <t>Elige aquí el mes de trabajo. A partir de esta decisión, Movimientos, Presupuesto e Histórico se actualizan sin repetir mes ni año.</t>
        </is>
      </c>
      <c r="B2" s="53" t="n"/>
      <c r="C2" s="53" t="n"/>
      <c r="D2" s="53" t="n"/>
      <c r="E2" s="53" t="n"/>
      <c r="F2" s="53" t="n"/>
      <c r="G2" s="53" t="n"/>
      <c r="H2" s="53" t="n"/>
      <c r="I2" s="152" t="n"/>
      <c r="J2" s="152" t="n"/>
    </row>
    <row r="3">
      <c r="A3" s="152" t="n"/>
      <c r="B3" s="152" t="n"/>
      <c r="C3" s="152" t="n"/>
      <c r="D3" s="152" t="n"/>
      <c r="E3" s="152" t="n"/>
      <c r="F3" s="152" t="n"/>
      <c r="G3" s="152" t="n"/>
      <c r="H3" s="152" t="n"/>
      <c r="I3" s="152" t="n"/>
      <c r="J3" s="152" t="n"/>
    </row>
    <row r="4" ht="21" customHeight="1" s="246">
      <c r="A4" s="175" t="inlineStr">
        <is>
          <t>1) Panel central: elige el mes y revisa el estado</t>
        </is>
      </c>
      <c r="B4" s="53" t="n"/>
      <c r="C4" s="53" t="n"/>
      <c r="D4" s="53" t="n"/>
      <c r="E4" s="152" t="n"/>
      <c r="F4" s="175" t="inlineStr">
        <is>
          <t>Panel rápido del mes</t>
        </is>
      </c>
      <c r="G4" s="53" t="n"/>
      <c r="H4" s="53" t="n"/>
      <c r="I4" s="152" t="n"/>
      <c r="J4" s="156" t="inlineStr">
        <is>
          <t>Clave técnica del mes</t>
        </is>
      </c>
    </row>
    <row r="5" ht="21" customHeight="1" s="246">
      <c r="A5" s="157" t="inlineStr">
        <is>
          <t>Mes de trabajo</t>
        </is>
      </c>
      <c r="B5" s="158" t="inlineStr">
        <is>
          <t>Julio 2026</t>
        </is>
      </c>
      <c r="C5" s="146" t="inlineStr">
        <is>
          <t>Elige del desplegable. No escribas el mes en otras hojas.</t>
        </is>
      </c>
      <c r="D5" s="152" t="n"/>
      <c r="E5" s="152" t="n"/>
      <c r="F5" s="157" t="inlineStr">
        <is>
          <t>Ingresos reales</t>
        </is>
      </c>
      <c r="G5" s="336">
        <f>SUMIFS(Movimientos!$F$3:$F$502,Movimientos!$D$3:$D$502,"Ingresos",Movimientos!$I$3:$I$502,$J$5)</f>
        <v/>
      </c>
      <c r="H5" s="152" t="n"/>
      <c r="I5" s="152" t="n"/>
      <c r="J5" s="160">
        <f>IFERROR(VLOOKUP($B$5,Listas!$I$2:$J$97,2,FALSE),"")</f>
        <v/>
      </c>
    </row>
    <row r="6" ht="21" customHeight="1" s="246">
      <c r="A6" s="157" t="inlineStr">
        <is>
          <t>Meta de colchón del mes (€)</t>
        </is>
      </c>
      <c r="B6" s="337" t="n">
        <v>0</v>
      </c>
      <c r="C6" s="146" t="inlineStr">
        <is>
          <t>Objetivo flexible de ahorro/protección para este mes.</t>
        </is>
      </c>
      <c r="D6" s="152" t="n"/>
      <c r="E6" s="152" t="n"/>
      <c r="F6" s="157" t="inlineStr">
        <is>
          <t>Gastos fijos</t>
        </is>
      </c>
      <c r="G6" s="336">
        <f>SUMIFS(Movimientos!$F$3:$F$502,Movimientos!$D$3:$D$502,"Gastos fijos",Movimientos!$I$3:$I$502,$J$5)</f>
        <v/>
      </c>
      <c r="H6" s="152" t="n"/>
      <c r="I6" s="152" t="n"/>
      <c r="J6" s="152" t="n"/>
    </row>
    <row r="7" ht="32" customHeight="1" s="246">
      <c r="A7" s="157" t="inlineStr">
        <is>
          <t>Avisos en Movimientos</t>
        </is>
      </c>
      <c r="B7" s="338">
        <f>SUMPRODUCT(--(((Movimientos!$A$3:$A$502&lt;&gt;"")+(Movimientos!$B$3:$B$502&lt;&gt;"")+(Movimientos!$E$3:$E$502&lt;&gt;"")+(Movimientos!$F$3:$F$502&lt;&gt;"")+(Movimientos!$H$3:$H$502&lt;&gt;"")+(Movimientos!$G$3:$G$502="Sí"))&gt;0),--(((Movimientos!$A$3:$A$502="")+(Movimientos!$E$3:$E$502="")+(Movimientos!$F$3:$F$502="")+(Movimientos!$D$3:$D$502="Revisar categoría")+(Movimientos!$G$3:$G$502="Sí"))&gt;0))</f>
        <v/>
      </c>
      <c r="C7" s="141" t="inlineStr">
        <is>
          <t>Se calcula solo con los datos que escribes en Movimientos. Si acabas de abrir la plantilla, debe ser 0.</t>
        </is>
      </c>
      <c r="D7" s="152" t="n"/>
      <c r="E7" s="152" t="n"/>
      <c r="F7" s="157" t="inlineStr">
        <is>
          <t>Gastos variables</t>
        </is>
      </c>
      <c r="G7" s="336">
        <f>SUMIFS(Movimientos!$F$3:$F$502,Movimientos!$D$3:$D$502,"Gastos variables",Movimientos!$I$3:$I$502,$J$5)</f>
        <v/>
      </c>
      <c r="H7" s="152" t="n"/>
      <c r="I7" s="152" t="n"/>
      <c r="J7" s="152" t="n"/>
    </row>
    <row r="8" ht="36" customHeight="1" s="246">
      <c r="A8" s="157" t="inlineStr">
        <is>
          <t>Nota del mes (opcional)</t>
        </is>
      </c>
      <c r="B8" s="339" t="inlineStr">
        <is>
          <t>Empieza con datos aproximados. Mira, no te castigues.</t>
        </is>
      </c>
      <c r="C8" s="141" t="inlineStr">
        <is>
          <t>No afecta a los cálculos. Sirve para recordar el contexto del mes.</t>
        </is>
      </c>
      <c r="D8" s="152" t="n"/>
      <c r="E8" s="152" t="n"/>
      <c r="F8" s="157" t="inlineStr">
        <is>
          <t>Futuro reservado</t>
        </is>
      </c>
      <c r="G8" s="336">
        <f>SUMIFS(Movimientos!$F$3:$F$502,Movimientos!$D$3:$D$502,"Futuro",Movimientos!$I$3:$I$502,$J$5)</f>
        <v/>
      </c>
      <c r="H8" s="152" t="n"/>
      <c r="I8" s="152" t="n"/>
      <c r="J8" s="152" t="n"/>
    </row>
    <row r="9" ht="21" customHeight="1" s="246">
      <c r="A9" s="152" t="n"/>
      <c r="B9" s="152" t="n"/>
      <c r="C9" s="152" t="n"/>
      <c r="D9" s="152" t="n"/>
      <c r="E9" s="152" t="n"/>
      <c r="F9" s="157" t="inlineStr">
        <is>
          <t>Saldo después de gastos</t>
        </is>
      </c>
      <c r="G9" s="336">
        <f>G5-G6-G7-G8</f>
        <v/>
      </c>
      <c r="H9" s="152" t="n"/>
      <c r="I9" s="152" t="n"/>
      <c r="J9" s="152" t="n"/>
    </row>
    <row r="10" ht="21" customHeight="1" s="246">
      <c r="A10" s="175" t="inlineStr">
        <is>
          <t>2) Método de las 3 cajas</t>
        </is>
      </c>
      <c r="B10" s="53" t="n"/>
      <c r="C10" s="53" t="n"/>
      <c r="D10" s="53" t="n"/>
      <c r="E10" s="152" t="n"/>
      <c r="F10" s="157" t="inlineStr">
        <is>
          <t>% destinado a futuro</t>
        </is>
      </c>
      <c r="G10" s="163">
        <f>IF(G5=0,0,G8/G5)</f>
        <v/>
      </c>
      <c r="H10" s="152" t="n"/>
      <c r="I10" s="152" t="n"/>
      <c r="J10" s="152" t="n"/>
    </row>
    <row r="11" ht="21" customHeight="1" s="246">
      <c r="A11" s="65" t="inlineStr">
        <is>
          <t>Caja</t>
        </is>
      </c>
      <c r="B11" s="65" t="inlineStr">
        <is>
          <t>Qué significa</t>
        </is>
      </c>
      <c r="C11" s="65" t="inlineStr">
        <is>
          <t>Pregunta útil</t>
        </is>
      </c>
      <c r="D11" s="65" t="inlineStr">
        <is>
          <t>Acción pequeña</t>
        </is>
      </c>
      <c r="E11" s="152" t="n"/>
      <c r="F11" s="152" t="n"/>
      <c r="G11" s="152" t="n"/>
      <c r="H11" s="152" t="n"/>
      <c r="I11" s="152" t="n"/>
      <c r="J11" s="152" t="n"/>
    </row>
    <row r="12" ht="21" customHeight="1" s="246">
      <c r="A12" s="66" t="inlineStr">
        <is>
          <t>Gastos fijos</t>
        </is>
      </c>
      <c r="B12" s="67" t="inlineStr">
        <is>
          <t>Lo que mantiene tu vida funcionando</t>
        </is>
      </c>
      <c r="C12" s="67" t="inlineStr">
        <is>
          <t>¿Cuánto cuesta vivir este mes?</t>
        </is>
      </c>
      <c r="D12" s="67" t="inlineStr">
        <is>
          <t>Registra tus 3 gastos más grandes</t>
        </is>
      </c>
      <c r="E12" s="152" t="n"/>
      <c r="F12" s="179" t="inlineStr">
        <is>
          <t>Estado del mes</t>
        </is>
      </c>
      <c r="G12" s="53" t="n"/>
      <c r="H12" s="53" t="n"/>
      <c r="I12" s="152" t="n"/>
      <c r="J12" s="152" t="n"/>
    </row>
    <row r="13" ht="21" customHeight="1" s="246">
      <c r="A13" s="66" t="inlineStr">
        <is>
          <t>Gastos variables</t>
        </is>
      </c>
      <c r="B13" s="67" t="inlineStr">
        <is>
          <t>Lo que cambia y puede escaparse</t>
        </is>
      </c>
      <c r="C13" s="67" t="inlineStr">
        <is>
          <t>¿Dónde se va el dinero sin verlo?</t>
        </is>
      </c>
      <c r="D13" s="67" t="inlineStr">
        <is>
          <t>Mira una fuga de dinero esta semana</t>
        </is>
      </c>
      <c r="E13" s="152" t="n"/>
      <c r="F13" s="157" t="inlineStr">
        <is>
          <t>Estado</t>
        </is>
      </c>
      <c r="G13" s="134">
        <f>IF($B$7&gt;0,"Revisa los avisos de Movimientos",IF(G5=0,"Registra tu primer ingreso",IF(G9&lt;0,"Reduce variables o revisa fijos",IF(G8&lt;$B$6,"Prioriza el colchón","Mantén el sistema"))))</f>
        <v/>
      </c>
      <c r="H13" s="152" t="n"/>
      <c r="I13" s="152" t="n"/>
      <c r="J13" s="152" t="n"/>
    </row>
    <row r="14" ht="21" customHeight="1" s="246">
      <c r="A14" s="66" t="inlineStr">
        <is>
          <t>Futuro</t>
        </is>
      </c>
      <c r="B14" s="67" t="inlineStr">
        <is>
          <t>Colchón, deudas, inversión y proyectos</t>
        </is>
      </c>
      <c r="C14" s="67" t="inlineStr">
        <is>
          <t>¿Qué parte trabaja para mi futuro?</t>
        </is>
      </c>
      <c r="D14" s="67" t="inlineStr">
        <is>
          <t>Reserva una cantidad sostenible</t>
        </is>
      </c>
      <c r="E14" s="152" t="n"/>
      <c r="F14" s="157" t="inlineStr">
        <is>
          <t>Siguiente paso</t>
        </is>
      </c>
      <c r="G14" s="134">
        <f>IF($B$7&gt;0,"Ve a Movimientos y completa lo pendiente",IF(G5=0,"Añade ingresos",IF(G9&lt;0,"Revisar: el mes no cuadra",IF(G8=0,"En marcha: falta futuro","En marcha: hay plan"))))</f>
        <v/>
      </c>
      <c r="H14" s="152" t="n"/>
      <c r="I14" s="152" t="n"/>
      <c r="J14" s="152" t="n"/>
    </row>
    <row r="15" ht="21" customHeight="1" s="246">
      <c r="A15" s="152" t="n"/>
      <c r="B15" s="152" t="n"/>
      <c r="C15" s="152" t="n"/>
      <c r="D15" s="152" t="n"/>
      <c r="E15" s="152" t="n"/>
      <c r="F15" s="157" t="inlineStr">
        <is>
          <t>Variables revisables (€)</t>
        </is>
      </c>
      <c r="G15" s="134">
        <f>SUMIFS(Movimientos!$F$3:$F$502,Movimientos!$D$3:$D$502,"Gastos variables",Movimientos!$G$3:$G$502,"Sí",Movimientos!$I$3:$I$502,$J$5)</f>
        <v/>
      </c>
      <c r="H15" s="152" t="n"/>
      <c r="I15" s="152" t="n"/>
      <c r="J15" s="152" t="n"/>
    </row>
    <row r="16" ht="21" customHeight="1" s="246">
      <c r="A16" s="78" t="inlineStr">
        <is>
          <t>Caja</t>
        </is>
      </c>
      <c r="B16" s="78" t="inlineStr">
        <is>
          <t>Presupuesto</t>
        </is>
      </c>
      <c r="C16" s="78" t="inlineStr">
        <is>
          <t>Real</t>
        </is>
      </c>
      <c r="D16" s="78" t="inlineStr">
        <is>
          <t>Diferencia</t>
        </is>
      </c>
      <c r="E16" s="152" t="n"/>
      <c r="F16" s="157" t="inlineStr">
        <is>
          <t>Mes visible</t>
        </is>
      </c>
      <c r="G16" s="134">
        <f>$B$5</f>
        <v/>
      </c>
      <c r="H16" s="152" t="n"/>
      <c r="I16" s="152" t="n"/>
      <c r="J16" s="152" t="n"/>
    </row>
    <row r="17" ht="21" customHeight="1" s="246">
      <c r="A17" s="98" t="inlineStr">
        <is>
          <t>Ingresos</t>
        </is>
      </c>
      <c r="B17" s="340">
        <f>SUMIFS(Presupuesto!$C$3:$C$28,Presupuesto!$A$3:$A$28,A17)</f>
        <v/>
      </c>
      <c r="C17" s="340">
        <f>SUMIFS(Movimientos!$F$3:$F$502,Movimientos!$D$3:$D$502,A17,Movimientos!$I$3:$I$502,$J$5)</f>
        <v/>
      </c>
      <c r="D17" s="340">
        <f>IF(A17="Ingresos",C17-B17,B17-C17)</f>
        <v/>
      </c>
      <c r="E17" s="152" t="n"/>
      <c r="F17" s="152" t="n"/>
      <c r="G17" s="152" t="n"/>
      <c r="H17" s="152" t="n"/>
      <c r="I17" s="152" t="n"/>
      <c r="J17" s="152" t="n"/>
    </row>
    <row r="18" ht="21" customHeight="1" s="246">
      <c r="A18" s="98" t="inlineStr">
        <is>
          <t>Gastos fijos</t>
        </is>
      </c>
      <c r="B18" s="340">
        <f>SUMIFS(Presupuesto!$C$3:$C$28,Presupuesto!$A$3:$A$28,A18)</f>
        <v/>
      </c>
      <c r="C18" s="340">
        <f>SUMIFS(Movimientos!$F$3:$F$502,Movimientos!$D$3:$D$502,A18,Movimientos!$I$3:$I$502,$J$5)</f>
        <v/>
      </c>
      <c r="D18" s="340">
        <f>IF(A18="Ingresos",C18-B18,B18-C18)</f>
        <v/>
      </c>
      <c r="E18" s="152" t="n"/>
      <c r="F18" s="152" t="n"/>
      <c r="G18" s="152" t="n"/>
      <c r="H18" s="152" t="n"/>
      <c r="I18" s="152" t="n"/>
      <c r="J18" s="152" t="n"/>
    </row>
    <row r="19" ht="21" customHeight="1" s="246">
      <c r="A19" s="98" t="inlineStr">
        <is>
          <t>Gastos variables</t>
        </is>
      </c>
      <c r="B19" s="340">
        <f>SUMIFS(Presupuesto!$C$3:$C$28,Presupuesto!$A$3:$A$28,A19)</f>
        <v/>
      </c>
      <c r="C19" s="340">
        <f>SUMIFS(Movimientos!$F$3:$F$502,Movimientos!$D$3:$D$502,A19,Movimientos!$I$3:$I$502,$J$5)</f>
        <v/>
      </c>
      <c r="D19" s="340">
        <f>IF(A19="Ingresos",C19-B19,B19-C19)</f>
        <v/>
      </c>
      <c r="E19" s="152" t="n"/>
      <c r="F19" s="341" t="inlineStr">
        <is>
          <t>¿Primera vez?</t>
        </is>
      </c>
      <c r="G19" s="53" t="n"/>
      <c r="H19" s="152" t="n"/>
      <c r="I19" s="152" t="n"/>
      <c r="J19" s="152" t="n"/>
    </row>
    <row r="20" ht="21" customHeight="1" s="246">
      <c r="A20" s="166" t="inlineStr">
        <is>
          <t>Flujo recomendado</t>
        </is>
      </c>
      <c r="B20" s="74" t="n"/>
      <c r="C20" s="74" t="n"/>
      <c r="D20" s="74" t="n"/>
      <c r="E20" s="74" t="n"/>
      <c r="F20" s="74" t="n"/>
      <c r="G20" s="74" t="n"/>
      <c r="H20" s="75" t="n"/>
      <c r="I20" s="152" t="n"/>
      <c r="J20" s="152" t="n"/>
    </row>
    <row r="21" ht="21" customHeight="1" s="246">
      <c r="A21" s="170" t="inlineStr">
        <is>
          <t>1. Elige el mes</t>
        </is>
      </c>
      <c r="B21" s="77" t="inlineStr">
        <is>
          <t>Hazlo solo aquí, en Inicio!B5. El resto se alimenta de esa elección.</t>
        </is>
      </c>
      <c r="C21" s="53" t="n"/>
      <c r="D21" s="53" t="n"/>
      <c r="E21" s="53" t="n"/>
      <c r="F21" s="53" t="n"/>
      <c r="G21" s="53" t="n"/>
      <c r="H21" s="53" t="n"/>
      <c r="I21" s="152" t="n"/>
      <c r="J21" s="152" t="n"/>
    </row>
    <row r="22" ht="21" customHeight="1" s="246">
      <c r="A22" s="170" t="inlineStr">
        <is>
          <t>2. Registra movimientos</t>
        </is>
      </c>
      <c r="B22" s="77" t="inlineStr">
        <is>
          <t>En Movimientos toca solo las columnas amarillas: fecha, concepto, categoría, importe, revisable y nota.</t>
        </is>
      </c>
      <c r="C22" s="53" t="n"/>
      <c r="D22" s="53" t="n"/>
      <c r="E22" s="53" t="n"/>
      <c r="F22" s="53" t="n"/>
      <c r="G22" s="53" t="n"/>
      <c r="H22" s="53" t="n"/>
      <c r="I22" s="152" t="n"/>
      <c r="J22" s="152" t="n"/>
    </row>
    <row r="23" ht="21" customHeight="1" s="246">
      <c r="A23" s="170" t="inlineStr">
        <is>
          <t>3. Ajusta objetivos</t>
        </is>
      </c>
      <c r="B23" s="77" t="inlineStr">
        <is>
          <t>En Presupuesto edita solo la columna C. Las columnas grises se calculan solas.</t>
        </is>
      </c>
      <c r="C23" s="53" t="n"/>
      <c r="D23" s="53" t="n"/>
      <c r="E23" s="53" t="n"/>
      <c r="F23" s="53" t="n"/>
      <c r="G23" s="53" t="n"/>
      <c r="H23" s="53" t="n"/>
      <c r="I23" s="152" t="n"/>
      <c r="J23" s="152" t="n"/>
    </row>
    <row r="24" ht="21" customHeight="1" s="246">
      <c r="A24" s="170" t="inlineStr">
        <is>
          <t>4. Lee señales</t>
        </is>
      </c>
      <c r="B24" s="77" t="inlineStr">
        <is>
          <t>Vuelve a Inicio. Si los avisos son mayores que 0, revisa Movimientos antes de sacar conclusiones.</t>
        </is>
      </c>
      <c r="C24" s="53" t="n"/>
      <c r="D24" s="53" t="n"/>
      <c r="E24" s="53" t="n"/>
      <c r="F24" s="53" t="n"/>
      <c r="G24" s="53" t="n"/>
      <c r="H24" s="53" t="n"/>
      <c r="I24" s="152" t="n"/>
      <c r="J24" s="152" t="n"/>
    </row>
    <row r="25" ht="21" customHeight="1" s="246">
      <c r="A25" s="59" t="inlineStr">
        <is>
          <t>Aviso</t>
        </is>
      </c>
      <c r="B25" s="53" t="n"/>
      <c r="C25" s="53" t="n"/>
      <c r="D25" s="53" t="n"/>
      <c r="E25" s="53" t="n"/>
      <c r="F25" s="53" t="n"/>
      <c r="G25" s="53" t="n"/>
      <c r="H25" s="53" t="n"/>
      <c r="I25" s="152" t="n"/>
      <c r="J25" s="152" t="n"/>
    </row>
  </sheetData>
  <mergeCells count="17">
    <mergeCell ref="B22:H22"/>
    <mergeCell ref="F21:G21"/>
    <mergeCell ref="A25:H25"/>
    <mergeCell ref="A20:H20"/>
    <mergeCell ref="A4:D4"/>
    <mergeCell ref="A2:H2"/>
    <mergeCell ref="B21:H21"/>
    <mergeCell ref="F19:G19"/>
    <mergeCell ref="F20:G20"/>
    <mergeCell ref="F23:G23"/>
    <mergeCell ref="B24:H24"/>
    <mergeCell ref="F4:H4"/>
    <mergeCell ref="F22:G22"/>
    <mergeCell ref="F12:H12"/>
    <mergeCell ref="A1:H1"/>
    <mergeCell ref="A10:D10"/>
    <mergeCell ref="B23:H23"/>
  </mergeCells>
  <conditionalFormatting sqref="B7">
    <cfRule type="cellIs" priority="1" operator="greaterThan" dxfId="0">
      <formula>0</formula>
    </cfRule>
  </conditionalFormatting>
  <conditionalFormatting sqref="G13:G14">
    <cfRule type="expression" priority="2" dxfId="1">
      <formula>OR(ISNUMBER(SEARCH("Corrige",G13)),ISNUMBER(SEARCH("Revisar",G13)))</formula>
    </cfRule>
  </conditionalFormatting>
  <dataValidations count="2">
    <dataValidation sqref="B5" showDropDown="0" showInputMessage="0" showErrorMessage="1" allowBlank="0" errorTitle="Mes no válido" error="Elige un mes de la lista." promptTitle="Mes de trabajo" prompt="Elige el mes que quieres trabajar" type="list" errorStyle="warning">
      <formula1>Listas!$I$2:$I$97</formula1>
    </dataValidation>
    <dataValidation sqref="B6" showDropDown="0" showInputMessage="0" showErrorMessage="1" allowBlank="1" errorTitle="Importe no válido" error="Introduce 0 o un importe positivo." type="decimal" errorStyle="warning" operator="greaterThanOrEqual">
      <formula1>0</formula1>
    </dataValidation>
  </dataValidations>
  <pageMargins left="0.7" right="0.7" top="0.75" bottom="0.75" header="0.3" footer="0.3"/>
</worksheet>
</file>

<file path=xl/worksheets/sheet3.xml><?xml version="1.0" encoding="utf-8"?>
<worksheet xmlns="http://schemas.openxmlformats.org/spreadsheetml/2006/main">
  <sheetPr>
    <tabColor rgb="003498DB"/>
    <outlinePr summaryBelow="1" summaryRight="1"/>
    <pageSetUpPr/>
  </sheetPr>
  <dimension ref="A1:G28"/>
  <sheetViews>
    <sheetView workbookViewId="0">
      <selection activeCell="A1" sqref="A1"/>
    </sheetView>
  </sheetViews>
  <sheetFormatPr baseColWidth="8" defaultRowHeight="15"/>
  <cols>
    <col width="18" customWidth="1" style="246" min="1" max="1"/>
    <col width="25" customWidth="1" style="246" min="2" max="2"/>
    <col width="16" customWidth="1" style="246" min="3" max="3"/>
    <col width="16" customWidth="1" style="246" min="4" max="4"/>
    <col width="16" customWidth="1" style="246" min="5" max="5"/>
    <col width="18" customWidth="1" style="246" min="6" max="6"/>
    <col width="38" customWidth="1" style="246" min="7" max="7"/>
  </cols>
  <sheetData>
    <row r="1" ht="24" customHeight="1" s="246">
      <c r="A1" s="172" t="inlineStr">
        <is>
          <t>Presupuesto del mes seleccionado · El Inversor Junior · v2.5 UX</t>
        </is>
      </c>
      <c r="B1" s="53" t="n"/>
      <c r="C1" s="53" t="n"/>
      <c r="D1" s="53" t="n"/>
      <c r="E1" s="53" t="n"/>
      <c r="F1" s="53" t="n"/>
      <c r="G1" s="53" t="n"/>
    </row>
    <row r="2" ht="30" customHeight="1" s="246">
      <c r="A2" s="78" t="inlineStr">
        <is>
          <t>Caja</t>
        </is>
      </c>
      <c r="B2" s="78" t="inlineStr">
        <is>
          <t>Categoría</t>
        </is>
      </c>
      <c r="C2" s="78" t="inlineStr">
        <is>
          <t>Objetivo mensual (€)</t>
        </is>
      </c>
      <c r="D2" s="78" t="inlineStr">
        <is>
          <t>Real del mes (€)</t>
        </is>
      </c>
      <c r="E2" s="78" t="inlineStr">
        <is>
          <t>Diferencia (€)</t>
        </is>
      </c>
      <c r="F2" s="78" t="inlineStr">
        <is>
          <t>Estado</t>
        </is>
      </c>
      <c r="G2" s="78" t="inlineStr">
        <is>
          <t>Nota EIJ</t>
        </is>
      </c>
    </row>
    <row r="3">
      <c r="A3" s="98" t="inlineStr">
        <is>
          <t>Ingresos</t>
        </is>
      </c>
      <c r="B3" s="99" t="inlineStr">
        <is>
          <t>Nómina</t>
        </is>
      </c>
      <c r="C3" s="342" t="n">
        <v>0</v>
      </c>
      <c r="D3" s="343">
        <f>SUMIFS(Movimientos!$F$3:$F$502,Movimientos!$E$3:$E$502,B3,Movimientos!$I$3:$I$502,Inicio!$J$5)</f>
        <v/>
      </c>
      <c r="E3" s="343">
        <f>IF(A3="Ingresos",D3-C3,C3-D3)</f>
        <v/>
      </c>
      <c r="F3" s="191">
        <f>IF(AND(C3=0,D3=0),"Sin objetivo",IF(AND(C3=0,D3&gt;0),"No previsto",IF(AND(C3&gt;0,D3=0),"Pendiente",IF(A3="Ingresos",IF(D3&gt;=C3,"Dentro del plan","Revisar"),IF(D3&lt;=C3,"Dentro del plan","Revisar")))))</f>
        <v/>
      </c>
      <c r="G3" s="86" t="inlineStr">
        <is>
          <t>Dinero que entra con regularidad.</t>
        </is>
      </c>
    </row>
    <row r="4">
      <c r="A4" s="98" t="inlineStr">
        <is>
          <t>Ingresos</t>
        </is>
      </c>
      <c r="B4" s="99" t="inlineStr">
        <is>
          <t>Ingresos extra</t>
        </is>
      </c>
      <c r="C4" s="342" t="n">
        <v>0</v>
      </c>
      <c r="D4" s="343">
        <f>SUMIFS(Movimientos!$F$3:$F$502,Movimientos!$E$3:$E$502,B4,Movimientos!$I$3:$I$502,Inicio!$J$5)</f>
        <v/>
      </c>
      <c r="E4" s="343">
        <f>IF(A4="Ingresos",D4-C4,C4-D4)</f>
        <v/>
      </c>
      <c r="F4" s="191">
        <f>IF(AND(C4=0,D4=0),"Sin objetivo",IF(AND(C4=0,D4&gt;0),"No previsto",IF(AND(C4&gt;0,D4=0),"Pendiente",IF(A4="Ingresos",IF(D4&gt;=C4,"Dentro del plan","Revisar"),IF(D4&lt;=C4,"Dentro del plan","Revisar")))))</f>
        <v/>
      </c>
      <c r="G4" s="86" t="inlineStr">
        <is>
          <t>Ingresos no garantizados: no los uses como base fija.</t>
        </is>
      </c>
    </row>
    <row r="5">
      <c r="A5" s="98" t="inlineStr">
        <is>
          <t>Ingresos</t>
        </is>
      </c>
      <c r="B5" s="99" t="inlineStr">
        <is>
          <t>Ayudas / prestaciones</t>
        </is>
      </c>
      <c r="C5" s="342" t="n">
        <v>0</v>
      </c>
      <c r="D5" s="343">
        <f>SUMIFS(Movimientos!$F$3:$F$502,Movimientos!$E$3:$E$502,B5,Movimientos!$I$3:$I$502,Inicio!$J$5)</f>
        <v/>
      </c>
      <c r="E5" s="343">
        <f>IF(A5="Ingresos",D5-C5,C5-D5)</f>
        <v/>
      </c>
      <c r="F5" s="191">
        <f>IF(AND(C5=0,D5=0),"Sin objetivo",IF(AND(C5=0,D5&gt;0),"No previsto",IF(AND(C5&gt;0,D5=0),"Pendiente",IF(A5="Ingresos",IF(D5&gt;=C5,"Dentro del plan","Revisar"),IF(D5&lt;=C5,"Dentro del plan","Revisar")))))</f>
        <v/>
      </c>
      <c r="G5" s="86" t="inlineStr">
        <is>
          <t>Incluye solo si son estables.</t>
        </is>
      </c>
    </row>
    <row r="6">
      <c r="A6" s="98" t="inlineStr">
        <is>
          <t>Ingresos</t>
        </is>
      </c>
      <c r="B6" s="99" t="inlineStr">
        <is>
          <t>Otros ingresos</t>
        </is>
      </c>
      <c r="C6" s="342" t="n">
        <v>0</v>
      </c>
      <c r="D6" s="343">
        <f>SUMIFS(Movimientos!$F$3:$F$502,Movimientos!$E$3:$E$502,B6,Movimientos!$I$3:$I$502,Inicio!$J$5)</f>
        <v/>
      </c>
      <c r="E6" s="343">
        <f>IF(A6="Ingresos",D6-C6,C6-D6)</f>
        <v/>
      </c>
      <c r="F6" s="191">
        <f>IF(AND(C6=0,D6=0),"Sin objetivo",IF(AND(C6=0,D6&gt;0),"No previsto",IF(AND(C6&gt;0,D6=0),"Pendiente",IF(A6="Ingresos",IF(D6&gt;=C6,"Dentro del plan","Revisar"),IF(D6&lt;=C6,"Dentro del plan","Revisar")))))</f>
        <v/>
      </c>
      <c r="G6" s="86" t="inlineStr">
        <is>
          <t>Cualquier entrada adicional.</t>
        </is>
      </c>
    </row>
    <row r="7">
      <c r="A7" s="98" t="inlineStr">
        <is>
          <t>Gastos fijos</t>
        </is>
      </c>
      <c r="B7" s="99" t="inlineStr">
        <is>
          <t>Vivienda</t>
        </is>
      </c>
      <c r="C7" s="342" t="n">
        <v>0</v>
      </c>
      <c r="D7" s="343">
        <f>SUMIFS(Movimientos!$F$3:$F$502,Movimientos!$E$3:$E$502,B7,Movimientos!$I$3:$I$502,Inicio!$J$5)</f>
        <v/>
      </c>
      <c r="E7" s="343">
        <f>IF(A7="Ingresos",D7-C7,C7-D7)</f>
        <v/>
      </c>
      <c r="F7" s="191">
        <f>IF(AND(C7=0,D7=0),"Sin objetivo",IF(AND(C7=0,D7&gt;0),"No previsto",IF(AND(C7&gt;0,D7=0),"Pendiente",IF(A7="Ingresos",IF(D7&gt;=C7,"Dentro del plan","Revisar"),IF(D7&lt;=C7,"Dentro del plan","Revisar")))))</f>
        <v/>
      </c>
      <c r="G7" s="86" t="inlineStr">
        <is>
          <t>Lo que sostiene tu vida funcionando.</t>
        </is>
      </c>
    </row>
    <row r="8">
      <c r="A8" s="98" t="inlineStr">
        <is>
          <t>Gastos fijos</t>
        </is>
      </c>
      <c r="B8" s="99" t="inlineStr">
        <is>
          <t>Luz / agua / gas</t>
        </is>
      </c>
      <c r="C8" s="342" t="n">
        <v>0</v>
      </c>
      <c r="D8" s="343">
        <f>SUMIFS(Movimientos!$F$3:$F$502,Movimientos!$E$3:$E$502,B8,Movimientos!$I$3:$I$502,Inicio!$J$5)</f>
        <v/>
      </c>
      <c r="E8" s="343">
        <f>IF(A8="Ingresos",D8-C8,C8-D8)</f>
        <v/>
      </c>
      <c r="F8" s="191">
        <f>IF(AND(C8=0,D8=0),"Sin objetivo",IF(AND(C8=0,D8&gt;0),"No previsto",IF(AND(C8&gt;0,D8=0),"Pendiente",IF(A8="Ingresos",IF(D8&gt;=C8,"Dentro del plan","Revisar"),IF(D8&lt;=C8,"Dentro del plan","Revisar")))))</f>
        <v/>
      </c>
      <c r="G8" s="86" t="inlineStr">
        <is>
          <t>Gasto fijo o semifijo.</t>
        </is>
      </c>
    </row>
    <row r="9">
      <c r="A9" s="98" t="inlineStr">
        <is>
          <t>Gastos fijos</t>
        </is>
      </c>
      <c r="B9" s="99" t="inlineStr">
        <is>
          <t>Teléfono / internet</t>
        </is>
      </c>
      <c r="C9" s="342" t="n">
        <v>0</v>
      </c>
      <c r="D9" s="343">
        <f>SUMIFS(Movimientos!$F$3:$F$502,Movimientos!$E$3:$E$502,B9,Movimientos!$I$3:$I$502,Inicio!$J$5)</f>
        <v/>
      </c>
      <c r="E9" s="343">
        <f>IF(A9="Ingresos",D9-C9,C9-D9)</f>
        <v/>
      </c>
      <c r="F9" s="191">
        <f>IF(AND(C9=0,D9=0),"Sin objetivo",IF(AND(C9=0,D9&gt;0),"No previsto",IF(AND(C9&gt;0,D9=0),"Pendiente",IF(A9="Ingresos",IF(D9&gt;=C9,"Dentro del plan","Revisar"),IF(D9&lt;=C9,"Dentro del plan","Revisar")))))</f>
        <v/>
      </c>
      <c r="G9" s="86" t="inlineStr">
        <is>
          <t>Revisa si hay exceso.</t>
        </is>
      </c>
    </row>
    <row r="10">
      <c r="A10" s="98" t="inlineStr">
        <is>
          <t>Gastos fijos</t>
        </is>
      </c>
      <c r="B10" s="99" t="inlineStr">
        <is>
          <t>Transporte</t>
        </is>
      </c>
      <c r="C10" s="342" t="n">
        <v>0</v>
      </c>
      <c r="D10" s="343">
        <f>SUMIFS(Movimientos!$F$3:$F$502,Movimientos!$E$3:$E$502,B10,Movimientos!$I$3:$I$502,Inicio!$J$5)</f>
        <v/>
      </c>
      <c r="E10" s="343">
        <f>IF(A10="Ingresos",D10-C10,C10-D10)</f>
        <v/>
      </c>
      <c r="F10" s="191">
        <f>IF(AND(C10=0,D10=0),"Sin objetivo",IF(AND(C10=0,D10&gt;0),"No previsto",IF(AND(C10&gt;0,D10=0),"Pendiente",IF(A10="Ingresos",IF(D10&gt;=C10,"Dentro del plan","Revisar"),IF(D10&lt;=C10,"Dentro del plan","Revisar")))))</f>
        <v/>
      </c>
      <c r="G10" s="86" t="inlineStr">
        <is>
          <t>Guagua, gasolina, abonos, etc.</t>
        </is>
      </c>
    </row>
    <row r="11">
      <c r="A11" s="98" t="inlineStr">
        <is>
          <t>Gastos fijos</t>
        </is>
      </c>
      <c r="B11" s="99" t="inlineStr">
        <is>
          <t>Comida básica</t>
        </is>
      </c>
      <c r="C11" s="342" t="n">
        <v>0</v>
      </c>
      <c r="D11" s="343">
        <f>SUMIFS(Movimientos!$F$3:$F$502,Movimientos!$E$3:$E$502,B11,Movimientos!$I$3:$I$502,Inicio!$J$5)</f>
        <v/>
      </c>
      <c r="E11" s="343">
        <f>IF(A11="Ingresos",D11-C11,C11-D11)</f>
        <v/>
      </c>
      <c r="F11" s="191">
        <f>IF(AND(C11=0,D11=0),"Sin objetivo",IF(AND(C11=0,D11&gt;0),"No previsto",IF(AND(C11&gt;0,D11=0),"Pendiente",IF(A11="Ingresos",IF(D11&gt;=C11,"Dentro del plan","Revisar"),IF(D11&lt;=C11,"Dentro del plan","Revisar")))))</f>
        <v/>
      </c>
      <c r="G11" s="86" t="inlineStr">
        <is>
          <t>La base, no los caprichos.</t>
        </is>
      </c>
    </row>
    <row r="12">
      <c r="A12" s="98" t="inlineStr">
        <is>
          <t>Gastos fijos</t>
        </is>
      </c>
      <c r="B12" s="99" t="inlineStr">
        <is>
          <t>Seguros</t>
        </is>
      </c>
      <c r="C12" s="342" t="n">
        <v>0</v>
      </c>
      <c r="D12" s="343">
        <f>SUMIFS(Movimientos!$F$3:$F$502,Movimientos!$E$3:$E$502,B12,Movimientos!$I$3:$I$502,Inicio!$J$5)</f>
        <v/>
      </c>
      <c r="E12" s="343">
        <f>IF(A12="Ingresos",D12-C12,C12-D12)</f>
        <v/>
      </c>
      <c r="F12" s="191">
        <f>IF(AND(C12=0,D12=0),"Sin objetivo",IF(AND(C12=0,D12&gt;0),"No previsto",IF(AND(C12&gt;0,D12=0),"Pendiente",IF(A12="Ingresos",IF(D12&gt;=C12,"Dentro del plan","Revisar"),IF(D12&lt;=C12,"Dentro del plan","Revisar")))))</f>
        <v/>
      </c>
      <c r="G12" s="86" t="inlineStr">
        <is>
          <t>Protección antes que improvisación.</t>
        </is>
      </c>
    </row>
    <row r="13">
      <c r="A13" s="98" t="inlineStr">
        <is>
          <t>Gastos fijos</t>
        </is>
      </c>
      <c r="B13" s="99" t="inlineStr">
        <is>
          <t>Deudas obligatorias</t>
        </is>
      </c>
      <c r="C13" s="342" t="n">
        <v>0</v>
      </c>
      <c r="D13" s="343">
        <f>SUMIFS(Movimientos!$F$3:$F$502,Movimientos!$E$3:$E$502,B13,Movimientos!$I$3:$I$502,Inicio!$J$5)</f>
        <v/>
      </c>
      <c r="E13" s="343">
        <f>IF(A13="Ingresos",D13-C13,C13-D13)</f>
        <v/>
      </c>
      <c r="F13" s="191">
        <f>IF(AND(C13=0,D13=0),"Sin objetivo",IF(AND(C13=0,D13&gt;0),"No previsto",IF(AND(C13&gt;0,D13=0),"Pendiente",IF(A13="Ingresos",IF(D13&gt;=C13,"Dentro del plan","Revisar"),IF(D13&lt;=C13,"Dentro del plan","Revisar")))))</f>
        <v/>
      </c>
      <c r="G13" s="86" t="inlineStr">
        <is>
          <t>Cuotas mínimas de deudas existentes.</t>
        </is>
      </c>
    </row>
    <row r="14">
      <c r="A14" s="98" t="inlineStr">
        <is>
          <t>Gastos fijos</t>
        </is>
      </c>
      <c r="B14" s="99" t="inlineStr">
        <is>
          <t>Suscripciones necesarias</t>
        </is>
      </c>
      <c r="C14" s="342" t="n">
        <v>0</v>
      </c>
      <c r="D14" s="343">
        <f>SUMIFS(Movimientos!$F$3:$F$502,Movimientos!$E$3:$E$502,B14,Movimientos!$I$3:$I$502,Inicio!$J$5)</f>
        <v/>
      </c>
      <c r="E14" s="343">
        <f>IF(A14="Ingresos",D14-C14,C14-D14)</f>
        <v/>
      </c>
      <c r="F14" s="191">
        <f>IF(AND(C14=0,D14=0),"Sin objetivo",IF(AND(C14=0,D14&gt;0),"No previsto",IF(AND(C14&gt;0,D14=0),"Pendiente",IF(A14="Ingresos",IF(D14&gt;=C14,"Dentro del plan","Revisar"),IF(D14&lt;=C14,"Dentro del plan","Revisar")))))</f>
        <v/>
      </c>
      <c r="G14" s="86" t="inlineStr">
        <is>
          <t>Mantén solo las que usas.</t>
        </is>
      </c>
    </row>
    <row r="15">
      <c r="A15" s="98" t="inlineStr">
        <is>
          <t>Gastos fijos</t>
        </is>
      </c>
      <c r="B15" s="99" t="inlineStr">
        <is>
          <t>Otros fijos</t>
        </is>
      </c>
      <c r="C15" s="342" t="n">
        <v>0</v>
      </c>
      <c r="D15" s="343">
        <f>SUMIFS(Movimientos!$F$3:$F$502,Movimientos!$E$3:$E$502,B15,Movimientos!$I$3:$I$502,Inicio!$J$5)</f>
        <v/>
      </c>
      <c r="E15" s="343">
        <f>IF(A15="Ingresos",D15-C15,C15-D15)</f>
        <v/>
      </c>
      <c r="F15" s="191">
        <f>IF(AND(C15=0,D15=0),"Sin objetivo",IF(AND(C15=0,D15&gt;0),"No previsto",IF(AND(C15&gt;0,D15=0),"Pendiente",IF(A15="Ingresos",IF(D15&gt;=C15,"Dentro del plan","Revisar"),IF(D15&lt;=C15,"Dentro del plan","Revisar")))))</f>
        <v/>
      </c>
      <c r="G15" s="86" t="inlineStr">
        <is>
          <t>Otros gastos mensuales previsibles.</t>
        </is>
      </c>
    </row>
    <row r="16">
      <c r="A16" s="98" t="inlineStr">
        <is>
          <t>Gastos variables</t>
        </is>
      </c>
      <c r="B16" s="99" t="inlineStr">
        <is>
          <t>Supermercado extra</t>
        </is>
      </c>
      <c r="C16" s="342" t="n">
        <v>0</v>
      </c>
      <c r="D16" s="343">
        <f>SUMIFS(Movimientos!$F$3:$F$502,Movimientos!$E$3:$E$502,B16,Movimientos!$I$3:$I$502,Inicio!$J$5)</f>
        <v/>
      </c>
      <c r="E16" s="343">
        <f>IF(A16="Ingresos",D16-C16,C16-D16)</f>
        <v/>
      </c>
      <c r="F16" s="191">
        <f>IF(AND(C16=0,D16=0),"Sin objetivo",IF(AND(C16=0,D16&gt;0),"No previsto",IF(AND(C16&gt;0,D16=0),"Pendiente",IF(A16="Ingresos",IF(D16&gt;=C16,"Dentro del plan","Revisar"),IF(D16&lt;=C16,"Dentro del plan","Revisar")))))</f>
        <v/>
      </c>
      <c r="G16" s="86" t="inlineStr">
        <is>
          <t>Gasto que conviene observar.</t>
        </is>
      </c>
    </row>
    <row r="17">
      <c r="A17" s="98" t="inlineStr">
        <is>
          <t>Gastos variables</t>
        </is>
      </c>
      <c r="B17" s="99" t="inlineStr">
        <is>
          <t>Comidas fuera / café</t>
        </is>
      </c>
      <c r="C17" s="342" t="n">
        <v>0</v>
      </c>
      <c r="D17" s="343">
        <f>SUMIFS(Movimientos!$F$3:$F$502,Movimientos!$E$3:$E$502,B17,Movimientos!$I$3:$I$502,Inicio!$J$5)</f>
        <v/>
      </c>
      <c r="E17" s="343">
        <f>IF(A17="Ingresos",D17-C17,C17-D17)</f>
        <v/>
      </c>
      <c r="F17" s="191">
        <f>IF(AND(C17=0,D17=0),"Sin objetivo",IF(AND(C17=0,D17&gt;0),"No previsto",IF(AND(C17&gt;0,D17=0),"Pendiente",IF(A17="Ingresos",IF(D17&gt;=C17,"Dentro del plan","Revisar"),IF(D17&lt;=C17,"Dentro del plan","Revisar")))))</f>
        <v/>
      </c>
      <c r="G17" s="86" t="inlineStr">
        <is>
          <t>No culparte: verlo.</t>
        </is>
      </c>
    </row>
    <row r="18">
      <c r="A18" s="98" t="inlineStr">
        <is>
          <t>Gastos variables</t>
        </is>
      </c>
      <c r="B18" s="99" t="inlineStr">
        <is>
          <t>Ocio</t>
        </is>
      </c>
      <c r="C18" s="342" t="n">
        <v>0</v>
      </c>
      <c r="D18" s="343">
        <f>SUMIFS(Movimientos!$F$3:$F$502,Movimientos!$E$3:$E$502,B18,Movimientos!$I$3:$I$502,Inicio!$J$5)</f>
        <v/>
      </c>
      <c r="E18" s="343">
        <f>IF(A18="Ingresos",D18-C18,C18-D18)</f>
        <v/>
      </c>
      <c r="F18" s="191">
        <f>IF(AND(C18=0,D18=0),"Sin objetivo",IF(AND(C18=0,D18&gt;0),"No previsto",IF(AND(C18&gt;0,D18=0),"Pendiente",IF(A18="Ingresos",IF(D18&gt;=C18,"Dentro del plan","Revisar"),IF(D18&lt;=C18,"Dentro del plan","Revisar")))))</f>
        <v/>
      </c>
      <c r="G18" s="86" t="inlineStr">
        <is>
          <t>La vida también se vive, pero con margen.</t>
        </is>
      </c>
    </row>
    <row r="19">
      <c r="A19" s="98" t="inlineStr">
        <is>
          <t>Gastos variables</t>
        </is>
      </c>
      <c r="B19" s="99" t="inlineStr">
        <is>
          <t>Compras</t>
        </is>
      </c>
      <c r="C19" s="342" t="n">
        <v>0</v>
      </c>
      <c r="D19" s="343">
        <f>SUMIFS(Movimientos!$F$3:$F$502,Movimientos!$E$3:$E$502,B19,Movimientos!$I$3:$I$502,Inicio!$J$5)</f>
        <v/>
      </c>
      <c r="E19" s="343">
        <f>IF(A19="Ingresos",D19-C19,C19-D19)</f>
        <v/>
      </c>
      <c r="F19" s="191">
        <f>IF(AND(C19=0,D19=0),"Sin objetivo",IF(AND(C19=0,D19&gt;0),"No previsto",IF(AND(C19&gt;0,D19=0),"Pendiente",IF(A19="Ingresos",IF(D19&gt;=C19,"Dentro del plan","Revisar"),IF(D19&lt;=C19,"Dentro del plan","Revisar")))))</f>
        <v/>
      </c>
      <c r="G19" s="86" t="inlineStr">
        <is>
          <t>Compras no esenciales.</t>
        </is>
      </c>
    </row>
    <row r="20">
      <c r="A20" s="98" t="inlineStr">
        <is>
          <t>Gastos variables</t>
        </is>
      </c>
      <c r="B20" s="99" t="inlineStr">
        <is>
          <t>Regalos</t>
        </is>
      </c>
      <c r="C20" s="342" t="n">
        <v>0</v>
      </c>
      <c r="D20" s="343">
        <f>SUMIFS(Movimientos!$F$3:$F$502,Movimientos!$E$3:$E$502,B20,Movimientos!$I$3:$I$502,Inicio!$J$5)</f>
        <v/>
      </c>
      <c r="E20" s="343">
        <f>IF(A20="Ingresos",D20-C20,C20-D20)</f>
        <v/>
      </c>
      <c r="F20" s="191">
        <f>IF(AND(C20=0,D20=0),"Sin objetivo",IF(AND(C20=0,D20&gt;0),"No previsto",IF(AND(C20&gt;0,D20=0),"Pendiente",IF(A20="Ingresos",IF(D20&gt;=C20,"Dentro del plan","Revisar"),IF(D20&lt;=C20,"Dentro del plan","Revisar")))))</f>
        <v/>
      </c>
      <c r="G20" s="86" t="inlineStr">
        <is>
          <t>Planificar evita sustos.</t>
        </is>
      </c>
    </row>
    <row r="21">
      <c r="A21" s="98" t="inlineStr">
        <is>
          <t>Gastos variables</t>
        </is>
      </c>
      <c r="B21" s="99" t="inlineStr">
        <is>
          <t>Salud / medicinas</t>
        </is>
      </c>
      <c r="C21" s="342" t="n">
        <v>0</v>
      </c>
      <c r="D21" s="343">
        <f>SUMIFS(Movimientos!$F$3:$F$502,Movimientos!$E$3:$E$502,B21,Movimientos!$I$3:$I$502,Inicio!$J$5)</f>
        <v/>
      </c>
      <c r="E21" s="343">
        <f>IF(A21="Ingresos",D21-C21,C21-D21)</f>
        <v/>
      </c>
      <c r="F21" s="191">
        <f>IF(AND(C21=0,D21=0),"Sin objetivo",IF(AND(C21=0,D21&gt;0),"No previsto",IF(AND(C21&gt;0,D21=0),"Pendiente",IF(A21="Ingresos",IF(D21&gt;=C21,"Dentro del plan","Revisar"),IF(D21&lt;=C21,"Dentro del plan","Revisar")))))</f>
        <v/>
      </c>
      <c r="G21" s="86" t="inlineStr">
        <is>
          <t>Variable importante.</t>
        </is>
      </c>
    </row>
    <row r="22">
      <c r="A22" s="98" t="inlineStr">
        <is>
          <t>Gastos variables</t>
        </is>
      </c>
      <c r="B22" s="99" t="inlineStr">
        <is>
          <t>Familia / remesas</t>
        </is>
      </c>
      <c r="C22" s="342" t="n">
        <v>0</v>
      </c>
      <c r="D22" s="343">
        <f>SUMIFS(Movimientos!$F$3:$F$502,Movimientos!$E$3:$E$502,B22,Movimientos!$I$3:$I$502,Inicio!$J$5)</f>
        <v/>
      </c>
      <c r="E22" s="343">
        <f>IF(A22="Ingresos",D22-C22,C22-D22)</f>
        <v/>
      </c>
      <c r="F22" s="191">
        <f>IF(AND(C22=0,D22=0),"Sin objetivo",IF(AND(C22=0,D22&gt;0),"No previsto",IF(AND(C22&gt;0,D22=0),"Pendiente",IF(A22="Ingresos",IF(D22&gt;=C22,"Dentro del plan","Revisar"),IF(D22&lt;=C22,"Dentro del plan","Revisar")))))</f>
        <v/>
      </c>
      <c r="G22" s="86" t="inlineStr">
        <is>
          <t>Ayudar sin romper tu propio futuro.</t>
        </is>
      </c>
    </row>
    <row r="23">
      <c r="A23" s="98" t="inlineStr">
        <is>
          <t>Gastos variables</t>
        </is>
      </c>
      <c r="B23" s="99" t="inlineStr">
        <is>
          <t>Otros variables</t>
        </is>
      </c>
      <c r="C23" s="342" t="n">
        <v>0</v>
      </c>
      <c r="D23" s="343">
        <f>SUMIFS(Movimientos!$F$3:$F$502,Movimientos!$E$3:$E$502,B23,Movimientos!$I$3:$I$502,Inicio!$J$5)</f>
        <v/>
      </c>
      <c r="E23" s="343">
        <f>IF(A23="Ingresos",D23-C23,C23-D23)</f>
        <v/>
      </c>
      <c r="F23" s="191">
        <f>IF(AND(C23=0,D23=0),"Sin objetivo",IF(AND(C23=0,D23&gt;0),"No previsto",IF(AND(C23&gt;0,D23=0),"Pendiente",IF(A23="Ingresos",IF(D23&gt;=C23,"Dentro del plan","Revisar"),IF(D23&lt;=C23,"Dentro del plan","Revisar")))))</f>
        <v/>
      </c>
      <c r="G23" s="86" t="inlineStr">
        <is>
          <t>Todo lo que no encaja arriba.</t>
        </is>
      </c>
    </row>
    <row r="24">
      <c r="A24" s="98" t="inlineStr">
        <is>
          <t>Futuro</t>
        </is>
      </c>
      <c r="B24" s="99" t="inlineStr">
        <is>
          <t>Colchón de emergencia</t>
        </is>
      </c>
      <c r="C24" s="342" t="n">
        <v>0</v>
      </c>
      <c r="D24" s="343">
        <f>SUMIFS(Movimientos!$F$3:$F$502,Movimientos!$E$3:$E$502,B24,Movimientos!$I$3:$I$502,Inicio!$J$5)</f>
        <v/>
      </c>
      <c r="E24" s="343">
        <f>IF(A24="Ingresos",D24-C24,C24-D24)</f>
        <v/>
      </c>
      <c r="F24" s="191">
        <f>IF(AND(C24=0,D24=0),"Sin objetivo",IF(AND(C24=0,D24&gt;0),"No previsto",IF(AND(C24&gt;0,D24=0),"Pendiente",IF(A24="Ingresos",IF(D24&gt;=C24,"Dentro del plan","Revisar"),IF(D24&lt;=C24,"Dentro del plan","Revisar")))))</f>
        <v/>
      </c>
      <c r="G24" s="86" t="inlineStr">
        <is>
          <t>Protección antes que inversión.</t>
        </is>
      </c>
    </row>
    <row r="25">
      <c r="A25" s="98" t="inlineStr">
        <is>
          <t>Futuro</t>
        </is>
      </c>
      <c r="B25" s="99" t="inlineStr">
        <is>
          <t>Reducir deuda cara</t>
        </is>
      </c>
      <c r="C25" s="342" t="n">
        <v>0</v>
      </c>
      <c r="D25" s="343">
        <f>SUMIFS(Movimientos!$F$3:$F$502,Movimientos!$E$3:$E$502,B25,Movimientos!$I$3:$I$502,Inicio!$J$5)</f>
        <v/>
      </c>
      <c r="E25" s="343">
        <f>IF(A25="Ingresos",D25-C25,C25-D25)</f>
        <v/>
      </c>
      <c r="F25" s="191">
        <f>IF(AND(C25=0,D25=0),"Sin objetivo",IF(AND(C25=0,D25&gt;0),"No previsto",IF(AND(C25&gt;0,D25=0),"Pendiente",IF(A25="Ingresos",IF(D25&gt;=C25,"Dentro del plan","Revisar"),IF(D25&lt;=C25,"Dentro del plan","Revisar")))))</f>
        <v/>
      </c>
      <c r="G25" s="86" t="inlineStr">
        <is>
          <t>Recuperar margen financiero.</t>
        </is>
      </c>
    </row>
    <row r="26">
      <c r="A26" s="98" t="inlineStr">
        <is>
          <t>Futuro</t>
        </is>
      </c>
      <c r="B26" s="99" t="inlineStr">
        <is>
          <t>Inversión periódica</t>
        </is>
      </c>
      <c r="C26" s="342" t="n">
        <v>0</v>
      </c>
      <c r="D26" s="343">
        <f>SUMIFS(Movimientos!$F$3:$F$502,Movimientos!$E$3:$E$502,B26,Movimientos!$I$3:$I$502,Inicio!$J$5)</f>
        <v/>
      </c>
      <c r="E26" s="343">
        <f>IF(A26="Ingresos",D26-C26,C26-D26)</f>
        <v/>
      </c>
      <c r="F26" s="191">
        <f>IF(AND(C26=0,D26=0),"Sin objetivo",IF(AND(C26=0,D26&gt;0),"No previsto",IF(AND(C26&gt;0,D26=0),"Pendiente",IF(A26="Ingresos",IF(D26&gt;=C26,"Dentro del plan","Revisar"),IF(D26&lt;=C26,"Dentro del plan","Revisar")))))</f>
        <v/>
      </c>
      <c r="G26" s="86" t="inlineStr">
        <is>
          <t>Solo si tu vida financiera lo permite.</t>
        </is>
      </c>
    </row>
    <row r="27">
      <c r="A27" s="98" t="inlineStr">
        <is>
          <t>Futuro</t>
        </is>
      </c>
      <c r="B27" s="99" t="inlineStr">
        <is>
          <t>Formación</t>
        </is>
      </c>
      <c r="C27" s="342" t="n">
        <v>0</v>
      </c>
      <c r="D27" s="343">
        <f>SUMIFS(Movimientos!$F$3:$F$502,Movimientos!$E$3:$E$502,B27,Movimientos!$I$3:$I$502,Inicio!$J$5)</f>
        <v/>
      </c>
      <c r="E27" s="343">
        <f>IF(A27="Ingresos",D27-C27,C27-D27)</f>
        <v/>
      </c>
      <c r="F27" s="191">
        <f>IF(AND(C27=0,D27=0),"Sin objetivo",IF(AND(C27=0,D27&gt;0),"No previsto",IF(AND(C27&gt;0,D27=0),"Pendiente",IF(A27="Ingresos",IF(D27&gt;=C27,"Dentro del plan","Revisar"),IF(D27&lt;=C27,"Dentro del plan","Revisar")))))</f>
        <v/>
      </c>
      <c r="G27" s="86" t="inlineStr">
        <is>
          <t>Invertir también puede ser aprender.</t>
        </is>
      </c>
    </row>
    <row r="28">
      <c r="A28" s="98" t="inlineStr">
        <is>
          <t>Futuro</t>
        </is>
      </c>
      <c r="B28" s="99" t="inlineStr">
        <is>
          <t>Proyectos personales</t>
        </is>
      </c>
      <c r="C28" s="342" t="n">
        <v>0</v>
      </c>
      <c r="D28" s="343">
        <f>SUMIFS(Movimientos!$F$3:$F$502,Movimientos!$E$3:$E$502,B28,Movimientos!$I$3:$I$502,Inicio!$J$5)</f>
        <v/>
      </c>
      <c r="E28" s="343">
        <f>IF(A28="Ingresos",D28-C28,C28-D28)</f>
        <v/>
      </c>
      <c r="F28" s="191">
        <f>IF(AND(C28=0,D28=0),"Sin objetivo",IF(AND(C28=0,D28&gt;0),"No previsto",IF(AND(C28&gt;0,D28=0),"Pendiente",IF(A28="Ingresos",IF(D28&gt;=C28,"Dentro del plan","Revisar"),IF(D28&lt;=C28,"Dentro del plan","Revisar")))))</f>
        <v/>
      </c>
      <c r="G28" s="86" t="inlineStr">
        <is>
          <t>Construcción gradual.</t>
        </is>
      </c>
    </row>
  </sheetData>
  <mergeCells count="1">
    <mergeCell ref="A1:G1"/>
  </mergeCells>
  <conditionalFormatting sqref="F3:F28">
    <cfRule type="expression" priority="1" dxfId="0">
      <formula>F3="Revisar"</formula>
    </cfRule>
    <cfRule type="expression" priority="2" dxfId="3">
      <formula>F3="Dentro del plan"</formula>
    </cfRule>
    <cfRule type="expression" priority="3" dxfId="4">
      <formula>F3="Pendiente"</formula>
    </cfRule>
  </conditionalFormatting>
  <dataValidations count="2">
    <dataValidation sqref="C3 C4 C5 C6 C7 C8 C9 C10 C11 C12 C13 C14 C15 C16 C17 C18 C19 C20 C21 C22 C23 C24 C25 C26 C27 C28" showDropDown="0" showInputMessage="0" showErrorMessage="0" allowBlank="0" type="decimal" operator="greaterThanOrEqual">
      <formula1>0</formula1>
    </dataValidation>
    <dataValidation sqref="C3:C28" showDropDown="0" showInputMessage="0" showErrorMessage="1" allowBlank="1" errorTitle="Objetivo no válido" error="Introduce 0 o un importe positivo." type="decimal" errorStyle="warning" operator="greaterThanOrEqual">
      <formula1>0</formula1>
    </dataValidation>
  </dataValidations>
  <pageMargins left="0.7" right="0.7" top="0.75" bottom="0.75" header="0.3" footer="0.3"/>
</worksheet>
</file>

<file path=xl/worksheets/sheet4.xml><?xml version="1.0" encoding="utf-8"?>
<worksheet xmlns="http://schemas.openxmlformats.org/spreadsheetml/2006/main">
  <sheetPr>
    <tabColor rgb="00E67E22"/>
    <outlinePr summaryBelow="1" summaryRight="1"/>
    <pageSetUpPr/>
  </sheetPr>
  <dimension ref="A1:I502"/>
  <sheetViews>
    <sheetView workbookViewId="0">
      <selection activeCell="A1" sqref="A1"/>
    </sheetView>
  </sheetViews>
  <sheetFormatPr baseColWidth="8" defaultRowHeight="15"/>
  <cols>
    <col width="13" customWidth="1" style="246" min="1" max="1"/>
    <col width="28" customWidth="1" style="246" min="2" max="2"/>
    <col width="13" customWidth="1" style="246" min="3" max="3"/>
    <col width="18" customWidth="1" style="246" min="4" max="4"/>
    <col width="28" customWidth="1" style="246" min="5" max="5"/>
    <col width="13" customWidth="1" style="246" min="6" max="6"/>
    <col width="14" customWidth="1" style="246" min="7" max="7"/>
    <col width="36" customWidth="1" style="246" min="8" max="8"/>
    <col width="12" customWidth="1" style="246" min="9" max="9"/>
  </cols>
  <sheetData>
    <row r="1" ht="24" customHeight="1" s="246">
      <c r="A1" s="203" t="inlineStr">
        <is>
          <t>Registro de movimientos · Las alertas de Inicio solo aparecen si una fila que empezaste a rellenar queda incompleta, tiene categoría no reconocida o está marcada como revisable.</t>
        </is>
      </c>
      <c r="B1" s="53" t="n"/>
      <c r="C1" s="53" t="n"/>
      <c r="D1" s="53" t="n"/>
      <c r="E1" s="53" t="n"/>
      <c r="F1" s="53" t="n"/>
      <c r="G1" s="53" t="n"/>
      <c r="H1" s="53" t="n"/>
      <c r="I1" s="53" t="n"/>
    </row>
    <row r="2" ht="22" customHeight="1" s="246">
      <c r="A2" s="78" t="inlineStr">
        <is>
          <t>Fecha</t>
        </is>
      </c>
      <c r="B2" s="78" t="inlineStr">
        <is>
          <t>Concepto</t>
        </is>
      </c>
      <c r="C2" s="78" t="inlineStr">
        <is>
          <t>Tipo auto</t>
        </is>
      </c>
      <c r="D2" s="78" t="inlineStr">
        <is>
          <t>Caja auto</t>
        </is>
      </c>
      <c r="E2" s="78" t="inlineStr">
        <is>
          <t>Categoría</t>
        </is>
      </c>
      <c r="F2" s="78" t="inlineStr">
        <is>
          <t>Importe (€)</t>
        </is>
      </c>
      <c r="G2" s="78" t="inlineStr">
        <is>
          <t>¿Revisable?</t>
        </is>
      </c>
      <c r="H2" s="78" t="inlineStr">
        <is>
          <t>Nota</t>
        </is>
      </c>
      <c r="I2" s="78" t="inlineStr">
        <is>
          <t>Mes auto</t>
        </is>
      </c>
    </row>
    <row r="3">
      <c r="A3" s="344" t="n"/>
      <c r="B3" s="196" t="n"/>
      <c r="C3" s="201">
        <f>IF(D3="","",IF(D3="Ingresos","Ingreso",IF(OR(D3="Gastos fijos",D3="Gastos variables",D3="Futuro"),"Gasto","Revisar")))</f>
        <v/>
      </c>
      <c r="D3" s="201">
        <f>IF(E3="","",IFERROR(VLOOKUP(E3,Listas!$F$2:$G$27,2,FALSE),"Revisar categoría"))</f>
        <v/>
      </c>
      <c r="E3" s="196" t="n"/>
      <c r="F3" s="342" t="n"/>
      <c r="G3" s="202" t="inlineStr">
        <is>
          <t>No</t>
        </is>
      </c>
      <c r="H3" s="196" t="n"/>
      <c r="I3" s="201">
        <f>IF(A3="","",TEXT(A3,"yyyy-mm"))</f>
        <v/>
      </c>
    </row>
    <row r="4">
      <c r="A4" s="344" t="n"/>
      <c r="B4" s="196" t="n"/>
      <c r="C4" s="201">
        <f>IF(D4="","",IF(D4="Ingresos","Ingreso",IF(OR(D4="Gastos fijos",D4="Gastos variables",D4="Futuro"),"Gasto","Revisar")))</f>
        <v/>
      </c>
      <c r="D4" s="201">
        <f>IF(E4="","",IFERROR(VLOOKUP(E4,Listas!$F$2:$G$27,2,FALSE),"Revisar categoría"))</f>
        <v/>
      </c>
      <c r="E4" s="196" t="n"/>
      <c r="F4" s="342" t="n"/>
      <c r="G4" s="202" t="inlineStr">
        <is>
          <t>No</t>
        </is>
      </c>
      <c r="H4" s="196" t="n"/>
      <c r="I4" s="201">
        <f>IF(A4="","",TEXT(A4,"yyyy-mm"))</f>
        <v/>
      </c>
    </row>
    <row r="5">
      <c r="A5" s="344" t="n"/>
      <c r="B5" s="196" t="n"/>
      <c r="C5" s="201">
        <f>IF(D5="","",IF(D5="Ingresos","Ingreso",IF(OR(D5="Gastos fijos",D5="Gastos variables",D5="Futuro"),"Gasto","Revisar")))</f>
        <v/>
      </c>
      <c r="D5" s="201">
        <f>IF(E5="","",IFERROR(VLOOKUP(E5,Listas!$F$2:$G$27,2,FALSE),"Revisar categoría"))</f>
        <v/>
      </c>
      <c r="E5" s="196" t="n"/>
      <c r="F5" s="342" t="n"/>
      <c r="G5" s="202" t="inlineStr">
        <is>
          <t>No</t>
        </is>
      </c>
      <c r="H5" s="196" t="n"/>
      <c r="I5" s="201">
        <f>IF(A5="","",TEXT(A5,"yyyy-mm"))</f>
        <v/>
      </c>
    </row>
    <row r="6">
      <c r="A6" s="344" t="n"/>
      <c r="B6" s="196" t="n"/>
      <c r="C6" s="201">
        <f>IF(D6="","",IF(D6="Ingresos","Ingreso",IF(OR(D6="Gastos fijos",D6="Gastos variables",D6="Futuro"),"Gasto","Revisar")))</f>
        <v/>
      </c>
      <c r="D6" s="201">
        <f>IF(E6="","",IFERROR(VLOOKUP(E6,Listas!$F$2:$G$27,2,FALSE),"Revisar categoría"))</f>
        <v/>
      </c>
      <c r="E6" s="196" t="n"/>
      <c r="F6" s="342" t="n"/>
      <c r="G6" s="202" t="inlineStr">
        <is>
          <t>No</t>
        </is>
      </c>
      <c r="H6" s="196" t="n"/>
      <c r="I6" s="201">
        <f>IF(A6="","",TEXT(A6,"yyyy-mm"))</f>
        <v/>
      </c>
    </row>
    <row r="7">
      <c r="A7" s="344" t="n"/>
      <c r="B7" s="196" t="n"/>
      <c r="C7" s="201">
        <f>IF(D7="","",IF(D7="Ingresos","Ingreso",IF(OR(D7="Gastos fijos",D7="Gastos variables",D7="Futuro"),"Gasto","Revisar")))</f>
        <v/>
      </c>
      <c r="D7" s="201">
        <f>IF(E7="","",IFERROR(VLOOKUP(E7,Listas!$F$2:$G$27,2,FALSE),"Revisar categoría"))</f>
        <v/>
      </c>
      <c r="E7" s="196" t="n"/>
      <c r="F7" s="342" t="n"/>
      <c r="G7" s="202" t="inlineStr">
        <is>
          <t>No</t>
        </is>
      </c>
      <c r="H7" s="196" t="n"/>
      <c r="I7" s="201">
        <f>IF(A7="","",TEXT(A7,"yyyy-mm"))</f>
        <v/>
      </c>
    </row>
    <row r="8">
      <c r="A8" s="344" t="n"/>
      <c r="B8" s="196" t="n"/>
      <c r="C8" s="201">
        <f>IF(D8="","",IF(D8="Ingresos","Ingreso",IF(OR(D8="Gastos fijos",D8="Gastos variables",D8="Futuro"),"Gasto","Revisar")))</f>
        <v/>
      </c>
      <c r="D8" s="201">
        <f>IF(E8="","",IFERROR(VLOOKUP(E8,Listas!$F$2:$G$27,2,FALSE),"Revisar categoría"))</f>
        <v/>
      </c>
      <c r="E8" s="196" t="n"/>
      <c r="F8" s="342" t="n"/>
      <c r="G8" s="202" t="inlineStr">
        <is>
          <t>No</t>
        </is>
      </c>
      <c r="H8" s="196" t="n"/>
      <c r="I8" s="201">
        <f>IF(A8="","",TEXT(A8,"yyyy-mm"))</f>
        <v/>
      </c>
    </row>
    <row r="9">
      <c r="A9" s="344" t="n"/>
      <c r="B9" s="196" t="n"/>
      <c r="C9" s="201">
        <f>IF(D9="","",IF(D9="Ingresos","Ingreso",IF(OR(D9="Gastos fijos",D9="Gastos variables",D9="Futuro"),"Gasto","Revisar")))</f>
        <v/>
      </c>
      <c r="D9" s="201">
        <f>IF(E9="","",IFERROR(VLOOKUP(E9,Listas!$F$2:$G$27,2,FALSE),"Revisar categoría"))</f>
        <v/>
      </c>
      <c r="E9" s="196" t="n"/>
      <c r="F9" s="342" t="n"/>
      <c r="G9" s="202" t="inlineStr">
        <is>
          <t>No</t>
        </is>
      </c>
      <c r="H9" s="196" t="n"/>
      <c r="I9" s="201">
        <f>IF(A9="","",TEXT(A9,"yyyy-mm"))</f>
        <v/>
      </c>
    </row>
    <row r="10">
      <c r="A10" s="344" t="n"/>
      <c r="B10" s="196" t="n"/>
      <c r="C10" s="201">
        <f>IF(D10="","",IF(D10="Ingresos","Ingreso",IF(OR(D10="Gastos fijos",D10="Gastos variables",D10="Futuro"),"Gasto","Revisar")))</f>
        <v/>
      </c>
      <c r="D10" s="201">
        <f>IF(E10="","",IFERROR(VLOOKUP(E10,Listas!$F$2:$G$27,2,FALSE),"Revisar categoría"))</f>
        <v/>
      </c>
      <c r="E10" s="196" t="n"/>
      <c r="F10" s="342" t="n"/>
      <c r="G10" s="202" t="inlineStr">
        <is>
          <t>No</t>
        </is>
      </c>
      <c r="H10" s="196" t="n"/>
      <c r="I10" s="201">
        <f>IF(A10="","",TEXT(A10,"yyyy-mm"))</f>
        <v/>
      </c>
    </row>
    <row r="11">
      <c r="A11" s="344" t="n"/>
      <c r="B11" s="196" t="n"/>
      <c r="C11" s="201">
        <f>IF(D11="","",IF(D11="Ingresos","Ingreso",IF(OR(D11="Gastos fijos",D11="Gastos variables",D11="Futuro"),"Gasto","Revisar")))</f>
        <v/>
      </c>
      <c r="D11" s="201">
        <f>IF(E11="","",IFERROR(VLOOKUP(E11,Listas!$F$2:$G$27,2,FALSE),"Revisar categoría"))</f>
        <v/>
      </c>
      <c r="E11" s="196" t="n"/>
      <c r="F11" s="342" t="n"/>
      <c r="G11" s="202" t="inlineStr">
        <is>
          <t>No</t>
        </is>
      </c>
      <c r="H11" s="196" t="n"/>
      <c r="I11" s="201">
        <f>IF(A11="","",TEXT(A11,"yyyy-mm"))</f>
        <v/>
      </c>
    </row>
    <row r="12">
      <c r="A12" s="344" t="n"/>
      <c r="B12" s="196" t="n"/>
      <c r="C12" s="201">
        <f>IF(D12="","",IF(D12="Ingresos","Ingreso",IF(OR(D12="Gastos fijos",D12="Gastos variables",D12="Futuro"),"Gasto","Revisar")))</f>
        <v/>
      </c>
      <c r="D12" s="201">
        <f>IF(E12="","",IFERROR(VLOOKUP(E12,Listas!$F$2:$G$27,2,FALSE),"Revisar categoría"))</f>
        <v/>
      </c>
      <c r="E12" s="196" t="n"/>
      <c r="F12" s="342" t="n"/>
      <c r="G12" s="202" t="inlineStr">
        <is>
          <t>No</t>
        </is>
      </c>
      <c r="H12" s="196" t="n"/>
      <c r="I12" s="201">
        <f>IF(A12="","",TEXT(A12,"yyyy-mm"))</f>
        <v/>
      </c>
    </row>
    <row r="13">
      <c r="A13" s="344" t="n"/>
      <c r="B13" s="196" t="n"/>
      <c r="C13" s="201">
        <f>IF(D13="","",IF(D13="Ingresos","Ingreso",IF(OR(D13="Gastos fijos",D13="Gastos variables",D13="Futuro"),"Gasto","Revisar")))</f>
        <v/>
      </c>
      <c r="D13" s="201">
        <f>IF(E13="","",IFERROR(VLOOKUP(E13,Listas!$F$2:$G$27,2,FALSE),"Revisar categoría"))</f>
        <v/>
      </c>
      <c r="E13" s="196" t="n"/>
      <c r="F13" s="342" t="n"/>
      <c r="G13" s="202" t="inlineStr">
        <is>
          <t>No</t>
        </is>
      </c>
      <c r="H13" s="196" t="n"/>
      <c r="I13" s="201">
        <f>IF(A13="","",TEXT(A13,"yyyy-mm"))</f>
        <v/>
      </c>
    </row>
    <row r="14">
      <c r="A14" s="344" t="n"/>
      <c r="B14" s="196" t="n"/>
      <c r="C14" s="201">
        <f>IF(D14="","",IF(D14="Ingresos","Ingreso",IF(OR(D14="Gastos fijos",D14="Gastos variables",D14="Futuro"),"Gasto","Revisar")))</f>
        <v/>
      </c>
      <c r="D14" s="201">
        <f>IF(E14="","",IFERROR(VLOOKUP(E14,Listas!$F$2:$G$27,2,FALSE),"Revisar categoría"))</f>
        <v/>
      </c>
      <c r="E14" s="196" t="n"/>
      <c r="F14" s="342" t="n"/>
      <c r="G14" s="202" t="inlineStr">
        <is>
          <t>No</t>
        </is>
      </c>
      <c r="H14" s="196" t="n"/>
      <c r="I14" s="201">
        <f>IF(A14="","",TEXT(A14,"yyyy-mm"))</f>
        <v/>
      </c>
    </row>
    <row r="15">
      <c r="A15" s="344" t="n"/>
      <c r="B15" s="196" t="n"/>
      <c r="C15" s="201">
        <f>IF(D15="","",IF(D15="Ingresos","Ingreso",IF(OR(D15="Gastos fijos",D15="Gastos variables",D15="Futuro"),"Gasto","Revisar")))</f>
        <v/>
      </c>
      <c r="D15" s="201">
        <f>IF(E15="","",IFERROR(VLOOKUP(E15,Listas!$F$2:$G$27,2,FALSE),"Revisar categoría"))</f>
        <v/>
      </c>
      <c r="E15" s="196" t="n"/>
      <c r="F15" s="342" t="n"/>
      <c r="G15" s="202" t="inlineStr">
        <is>
          <t>No</t>
        </is>
      </c>
      <c r="H15" s="196" t="n"/>
      <c r="I15" s="201">
        <f>IF(A15="","",TEXT(A15,"yyyy-mm"))</f>
        <v/>
      </c>
    </row>
    <row r="16">
      <c r="A16" s="344" t="n"/>
      <c r="B16" s="196" t="n"/>
      <c r="C16" s="201">
        <f>IF(D16="","",IF(D16="Ingresos","Ingreso",IF(OR(D16="Gastos fijos",D16="Gastos variables",D16="Futuro"),"Gasto","Revisar")))</f>
        <v/>
      </c>
      <c r="D16" s="201">
        <f>IF(E16="","",IFERROR(VLOOKUP(E16,Listas!$F$2:$G$27,2,FALSE),"Revisar categoría"))</f>
        <v/>
      </c>
      <c r="E16" s="196" t="n"/>
      <c r="F16" s="342" t="n"/>
      <c r="G16" s="202" t="inlineStr">
        <is>
          <t>No</t>
        </is>
      </c>
      <c r="H16" s="196" t="n"/>
      <c r="I16" s="201">
        <f>IF(A16="","",TEXT(A16,"yyyy-mm"))</f>
        <v/>
      </c>
    </row>
    <row r="17">
      <c r="A17" s="344" t="n"/>
      <c r="B17" s="196" t="n"/>
      <c r="C17" s="201">
        <f>IF(D17="","",IF(D17="Ingresos","Ingreso",IF(OR(D17="Gastos fijos",D17="Gastos variables",D17="Futuro"),"Gasto","Revisar")))</f>
        <v/>
      </c>
      <c r="D17" s="201">
        <f>IF(E17="","",IFERROR(VLOOKUP(E17,Listas!$F$2:$G$27,2,FALSE),"Revisar categoría"))</f>
        <v/>
      </c>
      <c r="E17" s="196" t="n"/>
      <c r="F17" s="342" t="n"/>
      <c r="G17" s="202" t="inlineStr">
        <is>
          <t>No</t>
        </is>
      </c>
      <c r="H17" s="196" t="n"/>
      <c r="I17" s="201">
        <f>IF(A17="","",TEXT(A17,"yyyy-mm"))</f>
        <v/>
      </c>
    </row>
    <row r="18">
      <c r="A18" s="344" t="n"/>
      <c r="B18" s="196" t="n"/>
      <c r="C18" s="201">
        <f>IF(D18="","",IF(D18="Ingresos","Ingreso",IF(OR(D18="Gastos fijos",D18="Gastos variables",D18="Futuro"),"Gasto","Revisar")))</f>
        <v/>
      </c>
      <c r="D18" s="201">
        <f>IF(E18="","",IFERROR(VLOOKUP(E18,Listas!$F$2:$G$27,2,FALSE),"Revisar categoría"))</f>
        <v/>
      </c>
      <c r="E18" s="196" t="n"/>
      <c r="F18" s="342" t="n"/>
      <c r="G18" s="202" t="inlineStr">
        <is>
          <t>No</t>
        </is>
      </c>
      <c r="H18" s="196" t="n"/>
      <c r="I18" s="201">
        <f>IF(A18="","",TEXT(A18,"yyyy-mm"))</f>
        <v/>
      </c>
    </row>
    <row r="19">
      <c r="A19" s="344" t="n"/>
      <c r="B19" s="196" t="n"/>
      <c r="C19" s="201">
        <f>IF(D19="","",IF(D19="Ingresos","Ingreso",IF(OR(D19="Gastos fijos",D19="Gastos variables",D19="Futuro"),"Gasto","Revisar")))</f>
        <v/>
      </c>
      <c r="D19" s="201">
        <f>IF(E19="","",IFERROR(VLOOKUP(E19,Listas!$F$2:$G$27,2,FALSE),"Revisar categoría"))</f>
        <v/>
      </c>
      <c r="E19" s="196" t="n"/>
      <c r="F19" s="342" t="n"/>
      <c r="G19" s="202" t="inlineStr">
        <is>
          <t>No</t>
        </is>
      </c>
      <c r="H19" s="196" t="n"/>
      <c r="I19" s="201">
        <f>IF(A19="","",TEXT(A19,"yyyy-mm"))</f>
        <v/>
      </c>
    </row>
    <row r="20">
      <c r="A20" s="344" t="n"/>
      <c r="B20" s="196" t="n"/>
      <c r="C20" s="201">
        <f>IF(D20="","",IF(D20="Ingresos","Ingreso",IF(OR(D20="Gastos fijos",D20="Gastos variables",D20="Futuro"),"Gasto","Revisar")))</f>
        <v/>
      </c>
      <c r="D20" s="201">
        <f>IF(E20="","",IFERROR(VLOOKUP(E20,Listas!$F$2:$G$27,2,FALSE),"Revisar categoría"))</f>
        <v/>
      </c>
      <c r="E20" s="196" t="n"/>
      <c r="F20" s="342" t="n"/>
      <c r="G20" s="202" t="inlineStr">
        <is>
          <t>No</t>
        </is>
      </c>
      <c r="H20" s="196" t="n"/>
      <c r="I20" s="201">
        <f>IF(A20="","",TEXT(A20,"yyyy-mm"))</f>
        <v/>
      </c>
    </row>
    <row r="21">
      <c r="A21" s="344" t="n"/>
      <c r="B21" s="196" t="n"/>
      <c r="C21" s="201">
        <f>IF(D21="","",IF(D21="Ingresos","Ingreso",IF(OR(D21="Gastos fijos",D21="Gastos variables",D21="Futuro"),"Gasto","Revisar")))</f>
        <v/>
      </c>
      <c r="D21" s="201">
        <f>IF(E21="","",IFERROR(VLOOKUP(E21,Listas!$F$2:$G$27,2,FALSE),"Revisar categoría"))</f>
        <v/>
      </c>
      <c r="E21" s="196" t="n"/>
      <c r="F21" s="342" t="n"/>
      <c r="G21" s="202" t="inlineStr">
        <is>
          <t>No</t>
        </is>
      </c>
      <c r="H21" s="196" t="n"/>
      <c r="I21" s="201">
        <f>IF(A21="","",TEXT(A21,"yyyy-mm"))</f>
        <v/>
      </c>
    </row>
    <row r="22">
      <c r="A22" s="344" t="n"/>
      <c r="B22" s="196" t="n"/>
      <c r="C22" s="201">
        <f>IF(D22="","",IF(D22="Ingresos","Ingreso",IF(OR(D22="Gastos fijos",D22="Gastos variables",D22="Futuro"),"Gasto","Revisar")))</f>
        <v/>
      </c>
      <c r="D22" s="201">
        <f>IF(E22="","",IFERROR(VLOOKUP(E22,Listas!$F$2:$G$27,2,FALSE),"Revisar categoría"))</f>
        <v/>
      </c>
      <c r="E22" s="196" t="n"/>
      <c r="F22" s="342" t="n"/>
      <c r="G22" s="202" t="inlineStr">
        <is>
          <t>No</t>
        </is>
      </c>
      <c r="H22" s="196" t="n"/>
      <c r="I22" s="201">
        <f>IF(A22="","",TEXT(A22,"yyyy-mm"))</f>
        <v/>
      </c>
    </row>
    <row r="23">
      <c r="A23" s="344" t="n"/>
      <c r="B23" s="196" t="n"/>
      <c r="C23" s="201">
        <f>IF(D23="","",IF(D23="Ingresos","Ingreso",IF(OR(D23="Gastos fijos",D23="Gastos variables",D23="Futuro"),"Gasto","Revisar")))</f>
        <v/>
      </c>
      <c r="D23" s="201">
        <f>IF(E23="","",IFERROR(VLOOKUP(E23,Listas!$F$2:$G$27,2,FALSE),"Revisar categoría"))</f>
        <v/>
      </c>
      <c r="E23" s="196" t="n"/>
      <c r="F23" s="342" t="n"/>
      <c r="G23" s="202" t="inlineStr">
        <is>
          <t>No</t>
        </is>
      </c>
      <c r="H23" s="196" t="n"/>
      <c r="I23" s="201">
        <f>IF(A23="","",TEXT(A23,"yyyy-mm"))</f>
        <v/>
      </c>
    </row>
    <row r="24">
      <c r="A24" s="344" t="n"/>
      <c r="B24" s="196" t="n"/>
      <c r="C24" s="201">
        <f>IF(D24="","",IF(D24="Ingresos","Ingreso",IF(OR(D24="Gastos fijos",D24="Gastos variables",D24="Futuro"),"Gasto","Revisar")))</f>
        <v/>
      </c>
      <c r="D24" s="201">
        <f>IF(E24="","",IFERROR(VLOOKUP(E24,Listas!$F$2:$G$27,2,FALSE),"Revisar categoría"))</f>
        <v/>
      </c>
      <c r="E24" s="196" t="n"/>
      <c r="F24" s="342" t="n"/>
      <c r="G24" s="202" t="inlineStr">
        <is>
          <t>No</t>
        </is>
      </c>
      <c r="H24" s="196" t="n"/>
      <c r="I24" s="201">
        <f>IF(A24="","",TEXT(A24,"yyyy-mm"))</f>
        <v/>
      </c>
    </row>
    <row r="25">
      <c r="A25" s="344" t="n"/>
      <c r="B25" s="196" t="n"/>
      <c r="C25" s="201">
        <f>IF(D25="","",IF(D25="Ingresos","Ingreso",IF(OR(D25="Gastos fijos",D25="Gastos variables",D25="Futuro"),"Gasto","Revisar")))</f>
        <v/>
      </c>
      <c r="D25" s="201">
        <f>IF(E25="","",IFERROR(VLOOKUP(E25,Listas!$F$2:$G$27,2,FALSE),"Revisar categoría"))</f>
        <v/>
      </c>
      <c r="E25" s="196" t="n"/>
      <c r="F25" s="342" t="n"/>
      <c r="G25" s="202" t="inlineStr">
        <is>
          <t>No</t>
        </is>
      </c>
      <c r="H25" s="196" t="n"/>
      <c r="I25" s="201">
        <f>IF(A25="","",TEXT(A25,"yyyy-mm"))</f>
        <v/>
      </c>
    </row>
    <row r="26">
      <c r="A26" s="344" t="n"/>
      <c r="B26" s="196" t="n"/>
      <c r="C26" s="201">
        <f>IF(D26="","",IF(D26="Ingresos","Ingreso",IF(OR(D26="Gastos fijos",D26="Gastos variables",D26="Futuro"),"Gasto","Revisar")))</f>
        <v/>
      </c>
      <c r="D26" s="201">
        <f>IF(E26="","",IFERROR(VLOOKUP(E26,Listas!$F$2:$G$27,2,FALSE),"Revisar categoría"))</f>
        <v/>
      </c>
      <c r="E26" s="196" t="n"/>
      <c r="F26" s="342" t="n"/>
      <c r="G26" s="202" t="inlineStr">
        <is>
          <t>No</t>
        </is>
      </c>
      <c r="H26" s="196" t="n"/>
      <c r="I26" s="201">
        <f>IF(A26="","",TEXT(A26,"yyyy-mm"))</f>
        <v/>
      </c>
    </row>
    <row r="27">
      <c r="A27" s="344" t="n"/>
      <c r="B27" s="196" t="n"/>
      <c r="C27" s="201">
        <f>IF(D27="","",IF(D27="Ingresos","Ingreso",IF(OR(D27="Gastos fijos",D27="Gastos variables",D27="Futuro"),"Gasto","Revisar")))</f>
        <v/>
      </c>
      <c r="D27" s="201">
        <f>IF(E27="","",IFERROR(VLOOKUP(E27,Listas!$F$2:$G$27,2,FALSE),"Revisar categoría"))</f>
        <v/>
      </c>
      <c r="E27" s="196" t="n"/>
      <c r="F27" s="342" t="n"/>
      <c r="G27" s="202" t="inlineStr">
        <is>
          <t>No</t>
        </is>
      </c>
      <c r="H27" s="196" t="n"/>
      <c r="I27" s="201">
        <f>IF(A27="","",TEXT(A27,"yyyy-mm"))</f>
        <v/>
      </c>
    </row>
    <row r="28">
      <c r="A28" s="344" t="n"/>
      <c r="B28" s="196" t="n"/>
      <c r="C28" s="201">
        <f>IF(D28="","",IF(D28="Ingresos","Ingreso",IF(OR(D28="Gastos fijos",D28="Gastos variables",D28="Futuro"),"Gasto","Revisar")))</f>
        <v/>
      </c>
      <c r="D28" s="201">
        <f>IF(E28="","",IFERROR(VLOOKUP(E28,Listas!$F$2:$G$27,2,FALSE),"Revisar categoría"))</f>
        <v/>
      </c>
      <c r="E28" s="196" t="n"/>
      <c r="F28" s="342" t="n"/>
      <c r="G28" s="202" t="inlineStr">
        <is>
          <t>No</t>
        </is>
      </c>
      <c r="H28" s="196" t="n"/>
      <c r="I28" s="201">
        <f>IF(A28="","",TEXT(A28,"yyyy-mm"))</f>
        <v/>
      </c>
    </row>
    <row r="29">
      <c r="A29" s="344" t="n"/>
      <c r="B29" s="196" t="n"/>
      <c r="C29" s="201">
        <f>IF(D29="","",IF(D29="Ingresos","Ingreso",IF(OR(D29="Gastos fijos",D29="Gastos variables",D29="Futuro"),"Gasto","Revisar")))</f>
        <v/>
      </c>
      <c r="D29" s="201">
        <f>IF(E29="","",IFERROR(VLOOKUP(E29,Listas!$F$2:$G$27,2,FALSE),"Revisar categoría"))</f>
        <v/>
      </c>
      <c r="E29" s="196" t="n"/>
      <c r="F29" s="342" t="n"/>
      <c r="G29" s="202" t="inlineStr">
        <is>
          <t>No</t>
        </is>
      </c>
      <c r="H29" s="196" t="n"/>
      <c r="I29" s="201">
        <f>IF(A29="","",TEXT(A29,"yyyy-mm"))</f>
        <v/>
      </c>
    </row>
    <row r="30">
      <c r="A30" s="344" t="n"/>
      <c r="B30" s="196" t="n"/>
      <c r="C30" s="201">
        <f>IF(D30="","",IF(D30="Ingresos","Ingreso",IF(OR(D30="Gastos fijos",D30="Gastos variables",D30="Futuro"),"Gasto","Revisar")))</f>
        <v/>
      </c>
      <c r="D30" s="201">
        <f>IF(E30="","",IFERROR(VLOOKUP(E30,Listas!$F$2:$G$27,2,FALSE),"Revisar categoría"))</f>
        <v/>
      </c>
      <c r="E30" s="196" t="n"/>
      <c r="F30" s="342" t="n"/>
      <c r="G30" s="202" t="inlineStr">
        <is>
          <t>No</t>
        </is>
      </c>
      <c r="H30" s="196" t="n"/>
      <c r="I30" s="201">
        <f>IF(A30="","",TEXT(A30,"yyyy-mm"))</f>
        <v/>
      </c>
    </row>
    <row r="31">
      <c r="A31" s="344" t="n"/>
      <c r="B31" s="196" t="n"/>
      <c r="C31" s="201">
        <f>IF(D31="","",IF(D31="Ingresos","Ingreso",IF(OR(D31="Gastos fijos",D31="Gastos variables",D31="Futuro"),"Gasto","Revisar")))</f>
        <v/>
      </c>
      <c r="D31" s="201">
        <f>IF(E31="","",IFERROR(VLOOKUP(E31,Listas!$F$2:$G$27,2,FALSE),"Revisar categoría"))</f>
        <v/>
      </c>
      <c r="E31" s="196" t="n"/>
      <c r="F31" s="342" t="n"/>
      <c r="G31" s="202" t="inlineStr">
        <is>
          <t>No</t>
        </is>
      </c>
      <c r="H31" s="196" t="n"/>
      <c r="I31" s="201">
        <f>IF(A31="","",TEXT(A31,"yyyy-mm"))</f>
        <v/>
      </c>
    </row>
    <row r="32">
      <c r="A32" s="344" t="n"/>
      <c r="B32" s="196" t="n"/>
      <c r="C32" s="201">
        <f>IF(D32="","",IF(D32="Ingresos","Ingreso",IF(OR(D32="Gastos fijos",D32="Gastos variables",D32="Futuro"),"Gasto","Revisar")))</f>
        <v/>
      </c>
      <c r="D32" s="201">
        <f>IF(E32="","",IFERROR(VLOOKUP(E32,Listas!$F$2:$G$27,2,FALSE),"Revisar categoría"))</f>
        <v/>
      </c>
      <c r="E32" s="196" t="n"/>
      <c r="F32" s="342" t="n"/>
      <c r="G32" s="202" t="inlineStr">
        <is>
          <t>No</t>
        </is>
      </c>
      <c r="H32" s="196" t="n"/>
      <c r="I32" s="201">
        <f>IF(A32="","",TEXT(A32,"yyyy-mm"))</f>
        <v/>
      </c>
    </row>
    <row r="33">
      <c r="A33" s="344" t="n"/>
      <c r="B33" s="196" t="n"/>
      <c r="C33" s="201">
        <f>IF(D33="","",IF(D33="Ingresos","Ingreso",IF(OR(D33="Gastos fijos",D33="Gastos variables",D33="Futuro"),"Gasto","Revisar")))</f>
        <v/>
      </c>
      <c r="D33" s="201">
        <f>IF(E33="","",IFERROR(VLOOKUP(E33,Listas!$F$2:$G$27,2,FALSE),"Revisar categoría"))</f>
        <v/>
      </c>
      <c r="E33" s="196" t="n"/>
      <c r="F33" s="342" t="n"/>
      <c r="G33" s="202" t="inlineStr">
        <is>
          <t>No</t>
        </is>
      </c>
      <c r="H33" s="196" t="n"/>
      <c r="I33" s="201">
        <f>IF(A33="","",TEXT(A33,"yyyy-mm"))</f>
        <v/>
      </c>
    </row>
    <row r="34">
      <c r="A34" s="344" t="n"/>
      <c r="B34" s="196" t="n"/>
      <c r="C34" s="201">
        <f>IF(D34="","",IF(D34="Ingresos","Ingreso",IF(OR(D34="Gastos fijos",D34="Gastos variables",D34="Futuro"),"Gasto","Revisar")))</f>
        <v/>
      </c>
      <c r="D34" s="201">
        <f>IF(E34="","",IFERROR(VLOOKUP(E34,Listas!$F$2:$G$27,2,FALSE),"Revisar categoría"))</f>
        <v/>
      </c>
      <c r="E34" s="196" t="n"/>
      <c r="F34" s="342" t="n"/>
      <c r="G34" s="202" t="inlineStr">
        <is>
          <t>No</t>
        </is>
      </c>
      <c r="H34" s="196" t="n"/>
      <c r="I34" s="201">
        <f>IF(A34="","",TEXT(A34,"yyyy-mm"))</f>
        <v/>
      </c>
    </row>
    <row r="35">
      <c r="A35" s="344" t="n"/>
      <c r="B35" s="196" t="n"/>
      <c r="C35" s="201">
        <f>IF(D35="","",IF(D35="Ingresos","Ingreso",IF(OR(D35="Gastos fijos",D35="Gastos variables",D35="Futuro"),"Gasto","Revisar")))</f>
        <v/>
      </c>
      <c r="D35" s="201">
        <f>IF(E35="","",IFERROR(VLOOKUP(E35,Listas!$F$2:$G$27,2,FALSE),"Revisar categoría"))</f>
        <v/>
      </c>
      <c r="E35" s="196" t="n"/>
      <c r="F35" s="342" t="n"/>
      <c r="G35" s="202" t="inlineStr">
        <is>
          <t>No</t>
        </is>
      </c>
      <c r="H35" s="196" t="n"/>
      <c r="I35" s="201">
        <f>IF(A35="","",TEXT(A35,"yyyy-mm"))</f>
        <v/>
      </c>
    </row>
    <row r="36">
      <c r="A36" s="344" t="n"/>
      <c r="B36" s="196" t="n"/>
      <c r="C36" s="201">
        <f>IF(D36="","",IF(D36="Ingresos","Ingreso",IF(OR(D36="Gastos fijos",D36="Gastos variables",D36="Futuro"),"Gasto","Revisar")))</f>
        <v/>
      </c>
      <c r="D36" s="201">
        <f>IF(E36="","",IFERROR(VLOOKUP(E36,Listas!$F$2:$G$27,2,FALSE),"Revisar categoría"))</f>
        <v/>
      </c>
      <c r="E36" s="196" t="n"/>
      <c r="F36" s="342" t="n"/>
      <c r="G36" s="202" t="inlineStr">
        <is>
          <t>No</t>
        </is>
      </c>
      <c r="H36" s="196" t="n"/>
      <c r="I36" s="201">
        <f>IF(A36="","",TEXT(A36,"yyyy-mm"))</f>
        <v/>
      </c>
    </row>
    <row r="37">
      <c r="A37" s="344" t="n"/>
      <c r="B37" s="196" t="n"/>
      <c r="C37" s="201">
        <f>IF(D37="","",IF(D37="Ingresos","Ingreso",IF(OR(D37="Gastos fijos",D37="Gastos variables",D37="Futuro"),"Gasto","Revisar")))</f>
        <v/>
      </c>
      <c r="D37" s="201">
        <f>IF(E37="","",IFERROR(VLOOKUP(E37,Listas!$F$2:$G$27,2,FALSE),"Revisar categoría"))</f>
        <v/>
      </c>
      <c r="E37" s="196" t="n"/>
      <c r="F37" s="342" t="n"/>
      <c r="G37" s="202" t="inlineStr">
        <is>
          <t>No</t>
        </is>
      </c>
      <c r="H37" s="196" t="n"/>
      <c r="I37" s="201">
        <f>IF(A37="","",TEXT(A37,"yyyy-mm"))</f>
        <v/>
      </c>
    </row>
    <row r="38">
      <c r="A38" s="344" t="n"/>
      <c r="B38" s="196" t="n"/>
      <c r="C38" s="201">
        <f>IF(D38="","",IF(D38="Ingresos","Ingreso",IF(OR(D38="Gastos fijos",D38="Gastos variables",D38="Futuro"),"Gasto","Revisar")))</f>
        <v/>
      </c>
      <c r="D38" s="201">
        <f>IF(E38="","",IFERROR(VLOOKUP(E38,Listas!$F$2:$G$27,2,FALSE),"Revisar categoría"))</f>
        <v/>
      </c>
      <c r="E38" s="196" t="n"/>
      <c r="F38" s="342" t="n"/>
      <c r="G38" s="202" t="inlineStr">
        <is>
          <t>No</t>
        </is>
      </c>
      <c r="H38" s="196" t="n"/>
      <c r="I38" s="201">
        <f>IF(A38="","",TEXT(A38,"yyyy-mm"))</f>
        <v/>
      </c>
    </row>
    <row r="39">
      <c r="A39" s="344" t="n"/>
      <c r="B39" s="196" t="n"/>
      <c r="C39" s="201">
        <f>IF(D39="","",IF(D39="Ingresos","Ingreso",IF(OR(D39="Gastos fijos",D39="Gastos variables",D39="Futuro"),"Gasto","Revisar")))</f>
        <v/>
      </c>
      <c r="D39" s="201">
        <f>IF(E39="","",IFERROR(VLOOKUP(E39,Listas!$F$2:$G$27,2,FALSE),"Revisar categoría"))</f>
        <v/>
      </c>
      <c r="E39" s="196" t="n"/>
      <c r="F39" s="342" t="n"/>
      <c r="G39" s="202" t="inlineStr">
        <is>
          <t>No</t>
        </is>
      </c>
      <c r="H39" s="196" t="n"/>
      <c r="I39" s="201">
        <f>IF(A39="","",TEXT(A39,"yyyy-mm"))</f>
        <v/>
      </c>
    </row>
    <row r="40">
      <c r="A40" s="344" t="n"/>
      <c r="B40" s="196" t="n"/>
      <c r="C40" s="201">
        <f>IF(D40="","",IF(D40="Ingresos","Ingreso",IF(OR(D40="Gastos fijos",D40="Gastos variables",D40="Futuro"),"Gasto","Revisar")))</f>
        <v/>
      </c>
      <c r="D40" s="201">
        <f>IF(E40="","",IFERROR(VLOOKUP(E40,Listas!$F$2:$G$27,2,FALSE),"Revisar categoría"))</f>
        <v/>
      </c>
      <c r="E40" s="196" t="n"/>
      <c r="F40" s="342" t="n"/>
      <c r="G40" s="202" t="inlineStr">
        <is>
          <t>No</t>
        </is>
      </c>
      <c r="H40" s="196" t="n"/>
      <c r="I40" s="201">
        <f>IF(A40="","",TEXT(A40,"yyyy-mm"))</f>
        <v/>
      </c>
    </row>
    <row r="41">
      <c r="A41" s="344" t="n"/>
      <c r="B41" s="196" t="n"/>
      <c r="C41" s="201">
        <f>IF(D41="","",IF(D41="Ingresos","Ingreso",IF(OR(D41="Gastos fijos",D41="Gastos variables",D41="Futuro"),"Gasto","Revisar")))</f>
        <v/>
      </c>
      <c r="D41" s="201">
        <f>IF(E41="","",IFERROR(VLOOKUP(E41,Listas!$F$2:$G$27,2,FALSE),"Revisar categoría"))</f>
        <v/>
      </c>
      <c r="E41" s="196" t="n"/>
      <c r="F41" s="342" t="n"/>
      <c r="G41" s="202" t="inlineStr">
        <is>
          <t>No</t>
        </is>
      </c>
      <c r="H41" s="196" t="n"/>
      <c r="I41" s="201">
        <f>IF(A41="","",TEXT(A41,"yyyy-mm"))</f>
        <v/>
      </c>
    </row>
    <row r="42">
      <c r="A42" s="344" t="n"/>
      <c r="B42" s="196" t="n"/>
      <c r="C42" s="201">
        <f>IF(D42="","",IF(D42="Ingresos","Ingreso",IF(OR(D42="Gastos fijos",D42="Gastos variables",D42="Futuro"),"Gasto","Revisar")))</f>
        <v/>
      </c>
      <c r="D42" s="201">
        <f>IF(E42="","",IFERROR(VLOOKUP(E42,Listas!$F$2:$G$27,2,FALSE),"Revisar categoría"))</f>
        <v/>
      </c>
      <c r="E42" s="196" t="n"/>
      <c r="F42" s="342" t="n"/>
      <c r="G42" s="202" t="inlineStr">
        <is>
          <t>No</t>
        </is>
      </c>
      <c r="H42" s="196" t="n"/>
      <c r="I42" s="201">
        <f>IF(A42="","",TEXT(A42,"yyyy-mm"))</f>
        <v/>
      </c>
    </row>
    <row r="43">
      <c r="A43" s="344" t="n"/>
      <c r="B43" s="196" t="n"/>
      <c r="C43" s="201">
        <f>IF(D43="","",IF(D43="Ingresos","Ingreso",IF(OR(D43="Gastos fijos",D43="Gastos variables",D43="Futuro"),"Gasto","Revisar")))</f>
        <v/>
      </c>
      <c r="D43" s="201">
        <f>IF(E43="","",IFERROR(VLOOKUP(E43,Listas!$F$2:$G$27,2,FALSE),"Revisar categoría"))</f>
        <v/>
      </c>
      <c r="E43" s="196" t="n"/>
      <c r="F43" s="342" t="n"/>
      <c r="G43" s="202" t="inlineStr">
        <is>
          <t>No</t>
        </is>
      </c>
      <c r="H43" s="196" t="n"/>
      <c r="I43" s="201">
        <f>IF(A43="","",TEXT(A43,"yyyy-mm"))</f>
        <v/>
      </c>
    </row>
    <row r="44">
      <c r="A44" s="344" t="n"/>
      <c r="B44" s="196" t="n"/>
      <c r="C44" s="201">
        <f>IF(D44="","",IF(D44="Ingresos","Ingreso",IF(OR(D44="Gastos fijos",D44="Gastos variables",D44="Futuro"),"Gasto","Revisar")))</f>
        <v/>
      </c>
      <c r="D44" s="201">
        <f>IF(E44="","",IFERROR(VLOOKUP(E44,Listas!$F$2:$G$27,2,FALSE),"Revisar categoría"))</f>
        <v/>
      </c>
      <c r="E44" s="196" t="n"/>
      <c r="F44" s="342" t="n"/>
      <c r="G44" s="202" t="inlineStr">
        <is>
          <t>No</t>
        </is>
      </c>
      <c r="H44" s="196" t="n"/>
      <c r="I44" s="201">
        <f>IF(A44="","",TEXT(A44,"yyyy-mm"))</f>
        <v/>
      </c>
    </row>
    <row r="45">
      <c r="A45" s="344" t="n"/>
      <c r="B45" s="196" t="n"/>
      <c r="C45" s="201">
        <f>IF(D45="","",IF(D45="Ingresos","Ingreso",IF(OR(D45="Gastos fijos",D45="Gastos variables",D45="Futuro"),"Gasto","Revisar")))</f>
        <v/>
      </c>
      <c r="D45" s="201">
        <f>IF(E45="","",IFERROR(VLOOKUP(E45,Listas!$F$2:$G$27,2,FALSE),"Revisar categoría"))</f>
        <v/>
      </c>
      <c r="E45" s="196" t="n"/>
      <c r="F45" s="342" t="n"/>
      <c r="G45" s="202" t="inlineStr">
        <is>
          <t>No</t>
        </is>
      </c>
      <c r="H45" s="196" t="n"/>
      <c r="I45" s="201">
        <f>IF(A45="","",TEXT(A45,"yyyy-mm"))</f>
        <v/>
      </c>
    </row>
    <row r="46">
      <c r="A46" s="344" t="n"/>
      <c r="B46" s="196" t="n"/>
      <c r="C46" s="201">
        <f>IF(D46="","",IF(D46="Ingresos","Ingreso",IF(OR(D46="Gastos fijos",D46="Gastos variables",D46="Futuro"),"Gasto","Revisar")))</f>
        <v/>
      </c>
      <c r="D46" s="201">
        <f>IF(E46="","",IFERROR(VLOOKUP(E46,Listas!$F$2:$G$27,2,FALSE),"Revisar categoría"))</f>
        <v/>
      </c>
      <c r="E46" s="196" t="n"/>
      <c r="F46" s="342" t="n"/>
      <c r="G46" s="202" t="inlineStr">
        <is>
          <t>No</t>
        </is>
      </c>
      <c r="H46" s="196" t="n"/>
      <c r="I46" s="201">
        <f>IF(A46="","",TEXT(A46,"yyyy-mm"))</f>
        <v/>
      </c>
    </row>
    <row r="47">
      <c r="A47" s="344" t="n"/>
      <c r="B47" s="196" t="n"/>
      <c r="C47" s="201">
        <f>IF(D47="","",IF(D47="Ingresos","Ingreso",IF(OR(D47="Gastos fijos",D47="Gastos variables",D47="Futuro"),"Gasto","Revisar")))</f>
        <v/>
      </c>
      <c r="D47" s="201">
        <f>IF(E47="","",IFERROR(VLOOKUP(E47,Listas!$F$2:$G$27,2,FALSE),"Revisar categoría"))</f>
        <v/>
      </c>
      <c r="E47" s="196" t="n"/>
      <c r="F47" s="342" t="n"/>
      <c r="G47" s="202" t="inlineStr">
        <is>
          <t>No</t>
        </is>
      </c>
      <c r="H47" s="196" t="n"/>
      <c r="I47" s="201">
        <f>IF(A47="","",TEXT(A47,"yyyy-mm"))</f>
        <v/>
      </c>
    </row>
    <row r="48">
      <c r="A48" s="344" t="n"/>
      <c r="B48" s="196" t="n"/>
      <c r="C48" s="201">
        <f>IF(D48="","",IF(D48="Ingresos","Ingreso",IF(OR(D48="Gastos fijos",D48="Gastos variables",D48="Futuro"),"Gasto","Revisar")))</f>
        <v/>
      </c>
      <c r="D48" s="201">
        <f>IF(E48="","",IFERROR(VLOOKUP(E48,Listas!$F$2:$G$27,2,FALSE),"Revisar categoría"))</f>
        <v/>
      </c>
      <c r="E48" s="196" t="n"/>
      <c r="F48" s="342" t="n"/>
      <c r="G48" s="202" t="inlineStr">
        <is>
          <t>No</t>
        </is>
      </c>
      <c r="H48" s="196" t="n"/>
      <c r="I48" s="201">
        <f>IF(A48="","",TEXT(A48,"yyyy-mm"))</f>
        <v/>
      </c>
    </row>
    <row r="49">
      <c r="A49" s="344" t="n"/>
      <c r="B49" s="196" t="n"/>
      <c r="C49" s="201">
        <f>IF(D49="","",IF(D49="Ingresos","Ingreso",IF(OR(D49="Gastos fijos",D49="Gastos variables",D49="Futuro"),"Gasto","Revisar")))</f>
        <v/>
      </c>
      <c r="D49" s="201">
        <f>IF(E49="","",IFERROR(VLOOKUP(E49,Listas!$F$2:$G$27,2,FALSE),"Revisar categoría"))</f>
        <v/>
      </c>
      <c r="E49" s="196" t="n"/>
      <c r="F49" s="342" t="n"/>
      <c r="G49" s="202" t="inlineStr">
        <is>
          <t>No</t>
        </is>
      </c>
      <c r="H49" s="196" t="n"/>
      <c r="I49" s="201">
        <f>IF(A49="","",TEXT(A49,"yyyy-mm"))</f>
        <v/>
      </c>
    </row>
    <row r="50">
      <c r="A50" s="344" t="n"/>
      <c r="B50" s="196" t="n"/>
      <c r="C50" s="201">
        <f>IF(D50="","",IF(D50="Ingresos","Ingreso",IF(OR(D50="Gastos fijos",D50="Gastos variables",D50="Futuro"),"Gasto","Revisar")))</f>
        <v/>
      </c>
      <c r="D50" s="201">
        <f>IF(E50="","",IFERROR(VLOOKUP(E50,Listas!$F$2:$G$27,2,FALSE),"Revisar categoría"))</f>
        <v/>
      </c>
      <c r="E50" s="196" t="n"/>
      <c r="F50" s="342" t="n"/>
      <c r="G50" s="202" t="inlineStr">
        <is>
          <t>No</t>
        </is>
      </c>
      <c r="H50" s="196" t="n"/>
      <c r="I50" s="201">
        <f>IF(A50="","",TEXT(A50,"yyyy-mm"))</f>
        <v/>
      </c>
    </row>
    <row r="51">
      <c r="A51" s="344" t="n"/>
      <c r="B51" s="196" t="n"/>
      <c r="C51" s="201">
        <f>IF(D51="","",IF(D51="Ingresos","Ingreso",IF(OR(D51="Gastos fijos",D51="Gastos variables",D51="Futuro"),"Gasto","Revisar")))</f>
        <v/>
      </c>
      <c r="D51" s="201">
        <f>IF(E51="","",IFERROR(VLOOKUP(E51,Listas!$F$2:$G$27,2,FALSE),"Revisar categoría"))</f>
        <v/>
      </c>
      <c r="E51" s="196" t="n"/>
      <c r="F51" s="342" t="n"/>
      <c r="G51" s="202" t="inlineStr">
        <is>
          <t>No</t>
        </is>
      </c>
      <c r="H51" s="196" t="n"/>
      <c r="I51" s="201">
        <f>IF(A51="","",TEXT(A51,"yyyy-mm"))</f>
        <v/>
      </c>
    </row>
    <row r="52">
      <c r="A52" s="344" t="n"/>
      <c r="B52" s="196" t="n"/>
      <c r="C52" s="201">
        <f>IF(D52="","",IF(D52="Ingresos","Ingreso",IF(OR(D52="Gastos fijos",D52="Gastos variables",D52="Futuro"),"Gasto","Revisar")))</f>
        <v/>
      </c>
      <c r="D52" s="201">
        <f>IF(E52="","",IFERROR(VLOOKUP(E52,Listas!$F$2:$G$27,2,FALSE),"Revisar categoría"))</f>
        <v/>
      </c>
      <c r="E52" s="196" t="n"/>
      <c r="F52" s="342" t="n"/>
      <c r="G52" s="202" t="inlineStr">
        <is>
          <t>No</t>
        </is>
      </c>
      <c r="H52" s="196" t="n"/>
      <c r="I52" s="201">
        <f>IF(A52="","",TEXT(A52,"yyyy-mm"))</f>
        <v/>
      </c>
    </row>
    <row r="53">
      <c r="A53" s="344" t="n"/>
      <c r="B53" s="196" t="n"/>
      <c r="C53" s="201">
        <f>IF(D53="","",IF(D53="Ingresos","Ingreso",IF(OR(D53="Gastos fijos",D53="Gastos variables",D53="Futuro"),"Gasto","Revisar")))</f>
        <v/>
      </c>
      <c r="D53" s="201">
        <f>IF(E53="","",IFERROR(VLOOKUP(E53,Listas!$F$2:$G$27,2,FALSE),"Revisar categoría"))</f>
        <v/>
      </c>
      <c r="E53" s="196" t="n"/>
      <c r="F53" s="342" t="n"/>
      <c r="G53" s="202" t="inlineStr">
        <is>
          <t>No</t>
        </is>
      </c>
      <c r="H53" s="196" t="n"/>
      <c r="I53" s="201">
        <f>IF(A53="","",TEXT(A53,"yyyy-mm"))</f>
        <v/>
      </c>
    </row>
    <row r="54">
      <c r="A54" s="344" t="n"/>
      <c r="B54" s="196" t="n"/>
      <c r="C54" s="201">
        <f>IF(D54="","",IF(D54="Ingresos","Ingreso",IF(OR(D54="Gastos fijos",D54="Gastos variables",D54="Futuro"),"Gasto","Revisar")))</f>
        <v/>
      </c>
      <c r="D54" s="201">
        <f>IF(E54="","",IFERROR(VLOOKUP(E54,Listas!$F$2:$G$27,2,FALSE),"Revisar categoría"))</f>
        <v/>
      </c>
      <c r="E54" s="196" t="n"/>
      <c r="F54" s="342" t="n"/>
      <c r="G54" s="202" t="inlineStr">
        <is>
          <t>No</t>
        </is>
      </c>
      <c r="H54" s="196" t="n"/>
      <c r="I54" s="201">
        <f>IF(A54="","",TEXT(A54,"yyyy-mm"))</f>
        <v/>
      </c>
    </row>
    <row r="55">
      <c r="A55" s="344" t="n"/>
      <c r="B55" s="196" t="n"/>
      <c r="C55" s="201">
        <f>IF(D55="","",IF(D55="Ingresos","Ingreso",IF(OR(D55="Gastos fijos",D55="Gastos variables",D55="Futuro"),"Gasto","Revisar")))</f>
        <v/>
      </c>
      <c r="D55" s="201">
        <f>IF(E55="","",IFERROR(VLOOKUP(E55,Listas!$F$2:$G$27,2,FALSE),"Revisar categoría"))</f>
        <v/>
      </c>
      <c r="E55" s="196" t="n"/>
      <c r="F55" s="342" t="n"/>
      <c r="G55" s="202" t="inlineStr">
        <is>
          <t>No</t>
        </is>
      </c>
      <c r="H55" s="196" t="n"/>
      <c r="I55" s="201">
        <f>IF(A55="","",TEXT(A55,"yyyy-mm"))</f>
        <v/>
      </c>
    </row>
    <row r="56">
      <c r="A56" s="344" t="n"/>
      <c r="B56" s="196" t="n"/>
      <c r="C56" s="201">
        <f>IF(D56="","",IF(D56="Ingresos","Ingreso",IF(OR(D56="Gastos fijos",D56="Gastos variables",D56="Futuro"),"Gasto","Revisar")))</f>
        <v/>
      </c>
      <c r="D56" s="201">
        <f>IF(E56="","",IFERROR(VLOOKUP(E56,Listas!$F$2:$G$27,2,FALSE),"Revisar categoría"))</f>
        <v/>
      </c>
      <c r="E56" s="196" t="n"/>
      <c r="F56" s="342" t="n"/>
      <c r="G56" s="202" t="inlineStr">
        <is>
          <t>No</t>
        </is>
      </c>
      <c r="H56" s="196" t="n"/>
      <c r="I56" s="201">
        <f>IF(A56="","",TEXT(A56,"yyyy-mm"))</f>
        <v/>
      </c>
    </row>
    <row r="57">
      <c r="A57" s="344" t="n"/>
      <c r="B57" s="196" t="n"/>
      <c r="C57" s="201">
        <f>IF(D57="","",IF(D57="Ingresos","Ingreso",IF(OR(D57="Gastos fijos",D57="Gastos variables",D57="Futuro"),"Gasto","Revisar")))</f>
        <v/>
      </c>
      <c r="D57" s="201">
        <f>IF(E57="","",IFERROR(VLOOKUP(E57,Listas!$F$2:$G$27,2,FALSE),"Revisar categoría"))</f>
        <v/>
      </c>
      <c r="E57" s="196" t="n"/>
      <c r="F57" s="342" t="n"/>
      <c r="G57" s="202" t="inlineStr">
        <is>
          <t>No</t>
        </is>
      </c>
      <c r="H57" s="196" t="n"/>
      <c r="I57" s="201">
        <f>IF(A57="","",TEXT(A57,"yyyy-mm"))</f>
        <v/>
      </c>
    </row>
    <row r="58">
      <c r="A58" s="344" t="n"/>
      <c r="B58" s="196" t="n"/>
      <c r="C58" s="201">
        <f>IF(D58="","",IF(D58="Ingresos","Ingreso",IF(OR(D58="Gastos fijos",D58="Gastos variables",D58="Futuro"),"Gasto","Revisar")))</f>
        <v/>
      </c>
      <c r="D58" s="201">
        <f>IF(E58="","",IFERROR(VLOOKUP(E58,Listas!$F$2:$G$27,2,FALSE),"Revisar categoría"))</f>
        <v/>
      </c>
      <c r="E58" s="196" t="n"/>
      <c r="F58" s="342" t="n"/>
      <c r="G58" s="202" t="inlineStr">
        <is>
          <t>No</t>
        </is>
      </c>
      <c r="H58" s="196" t="n"/>
      <c r="I58" s="201">
        <f>IF(A58="","",TEXT(A58,"yyyy-mm"))</f>
        <v/>
      </c>
    </row>
    <row r="59">
      <c r="A59" s="344" t="n"/>
      <c r="B59" s="196" t="n"/>
      <c r="C59" s="201">
        <f>IF(D59="","",IF(D59="Ingresos","Ingreso",IF(OR(D59="Gastos fijos",D59="Gastos variables",D59="Futuro"),"Gasto","Revisar")))</f>
        <v/>
      </c>
      <c r="D59" s="201">
        <f>IF(E59="","",IFERROR(VLOOKUP(E59,Listas!$F$2:$G$27,2,FALSE),"Revisar categoría"))</f>
        <v/>
      </c>
      <c r="E59" s="196" t="n"/>
      <c r="F59" s="342" t="n"/>
      <c r="G59" s="202" t="inlineStr">
        <is>
          <t>No</t>
        </is>
      </c>
      <c r="H59" s="196" t="n"/>
      <c r="I59" s="201">
        <f>IF(A59="","",TEXT(A59,"yyyy-mm"))</f>
        <v/>
      </c>
    </row>
    <row r="60">
      <c r="A60" s="344" t="n"/>
      <c r="B60" s="196" t="n"/>
      <c r="C60" s="201">
        <f>IF(D60="","",IF(D60="Ingresos","Ingreso",IF(OR(D60="Gastos fijos",D60="Gastos variables",D60="Futuro"),"Gasto","Revisar")))</f>
        <v/>
      </c>
      <c r="D60" s="201">
        <f>IF(E60="","",IFERROR(VLOOKUP(E60,Listas!$F$2:$G$27,2,FALSE),"Revisar categoría"))</f>
        <v/>
      </c>
      <c r="E60" s="196" t="n"/>
      <c r="F60" s="342" t="n"/>
      <c r="G60" s="202" t="inlineStr">
        <is>
          <t>No</t>
        </is>
      </c>
      <c r="H60" s="196" t="n"/>
      <c r="I60" s="201">
        <f>IF(A60="","",TEXT(A60,"yyyy-mm"))</f>
        <v/>
      </c>
    </row>
    <row r="61">
      <c r="A61" s="344" t="n"/>
      <c r="B61" s="196" t="n"/>
      <c r="C61" s="201">
        <f>IF(D61="","",IF(D61="Ingresos","Ingreso",IF(OR(D61="Gastos fijos",D61="Gastos variables",D61="Futuro"),"Gasto","Revisar")))</f>
        <v/>
      </c>
      <c r="D61" s="201">
        <f>IF(E61="","",IFERROR(VLOOKUP(E61,Listas!$F$2:$G$27,2,FALSE),"Revisar categoría"))</f>
        <v/>
      </c>
      <c r="E61" s="196" t="n"/>
      <c r="F61" s="342" t="n"/>
      <c r="G61" s="202" t="inlineStr">
        <is>
          <t>No</t>
        </is>
      </c>
      <c r="H61" s="196" t="n"/>
      <c r="I61" s="201">
        <f>IF(A61="","",TEXT(A61,"yyyy-mm"))</f>
        <v/>
      </c>
    </row>
    <row r="62">
      <c r="A62" s="344" t="n"/>
      <c r="B62" s="196" t="n"/>
      <c r="C62" s="201">
        <f>IF(D62="","",IF(D62="Ingresos","Ingreso",IF(OR(D62="Gastos fijos",D62="Gastos variables",D62="Futuro"),"Gasto","Revisar")))</f>
        <v/>
      </c>
      <c r="D62" s="201">
        <f>IF(E62="","",IFERROR(VLOOKUP(E62,Listas!$F$2:$G$27,2,FALSE),"Revisar categoría"))</f>
        <v/>
      </c>
      <c r="E62" s="196" t="n"/>
      <c r="F62" s="342" t="n"/>
      <c r="G62" s="202" t="inlineStr">
        <is>
          <t>No</t>
        </is>
      </c>
      <c r="H62" s="196" t="n"/>
      <c r="I62" s="201">
        <f>IF(A62="","",TEXT(A62,"yyyy-mm"))</f>
        <v/>
      </c>
    </row>
    <row r="63">
      <c r="A63" s="344" t="n"/>
      <c r="B63" s="196" t="n"/>
      <c r="C63" s="201">
        <f>IF(D63="","",IF(D63="Ingresos","Ingreso",IF(OR(D63="Gastos fijos",D63="Gastos variables",D63="Futuro"),"Gasto","Revisar")))</f>
        <v/>
      </c>
      <c r="D63" s="201">
        <f>IF(E63="","",IFERROR(VLOOKUP(E63,Listas!$F$2:$G$27,2,FALSE),"Revisar categoría"))</f>
        <v/>
      </c>
      <c r="E63" s="196" t="n"/>
      <c r="F63" s="342" t="n"/>
      <c r="G63" s="202" t="inlineStr">
        <is>
          <t>No</t>
        </is>
      </c>
      <c r="H63" s="196" t="n"/>
      <c r="I63" s="201">
        <f>IF(A63="","",TEXT(A63,"yyyy-mm"))</f>
        <v/>
      </c>
    </row>
    <row r="64">
      <c r="A64" s="344" t="n"/>
      <c r="B64" s="196" t="n"/>
      <c r="C64" s="201">
        <f>IF(D64="","",IF(D64="Ingresos","Ingreso",IF(OR(D64="Gastos fijos",D64="Gastos variables",D64="Futuro"),"Gasto","Revisar")))</f>
        <v/>
      </c>
      <c r="D64" s="201">
        <f>IF(E64="","",IFERROR(VLOOKUP(E64,Listas!$F$2:$G$27,2,FALSE),"Revisar categoría"))</f>
        <v/>
      </c>
      <c r="E64" s="196" t="n"/>
      <c r="F64" s="342" t="n"/>
      <c r="G64" s="202" t="inlineStr">
        <is>
          <t>No</t>
        </is>
      </c>
      <c r="H64" s="196" t="n"/>
      <c r="I64" s="201">
        <f>IF(A64="","",TEXT(A64,"yyyy-mm"))</f>
        <v/>
      </c>
    </row>
    <row r="65">
      <c r="A65" s="344" t="n"/>
      <c r="B65" s="196" t="n"/>
      <c r="C65" s="201">
        <f>IF(D65="","",IF(D65="Ingresos","Ingreso",IF(OR(D65="Gastos fijos",D65="Gastos variables",D65="Futuro"),"Gasto","Revisar")))</f>
        <v/>
      </c>
      <c r="D65" s="201">
        <f>IF(E65="","",IFERROR(VLOOKUP(E65,Listas!$F$2:$G$27,2,FALSE),"Revisar categoría"))</f>
        <v/>
      </c>
      <c r="E65" s="196" t="n"/>
      <c r="F65" s="342" t="n"/>
      <c r="G65" s="202" t="inlineStr">
        <is>
          <t>No</t>
        </is>
      </c>
      <c r="H65" s="196" t="n"/>
      <c r="I65" s="201">
        <f>IF(A65="","",TEXT(A65,"yyyy-mm"))</f>
        <v/>
      </c>
    </row>
    <row r="66">
      <c r="A66" s="344" t="n"/>
      <c r="B66" s="196" t="n"/>
      <c r="C66" s="201">
        <f>IF(D66="","",IF(D66="Ingresos","Ingreso",IF(OR(D66="Gastos fijos",D66="Gastos variables",D66="Futuro"),"Gasto","Revisar")))</f>
        <v/>
      </c>
      <c r="D66" s="201">
        <f>IF(E66="","",IFERROR(VLOOKUP(E66,Listas!$F$2:$G$27,2,FALSE),"Revisar categoría"))</f>
        <v/>
      </c>
      <c r="E66" s="196" t="n"/>
      <c r="F66" s="342" t="n"/>
      <c r="G66" s="202" t="inlineStr">
        <is>
          <t>No</t>
        </is>
      </c>
      <c r="H66" s="196" t="n"/>
      <c r="I66" s="201">
        <f>IF(A66="","",TEXT(A66,"yyyy-mm"))</f>
        <v/>
      </c>
    </row>
    <row r="67">
      <c r="A67" s="344" t="n"/>
      <c r="B67" s="196" t="n"/>
      <c r="C67" s="201">
        <f>IF(D67="","",IF(D67="Ingresos","Ingreso",IF(OR(D67="Gastos fijos",D67="Gastos variables",D67="Futuro"),"Gasto","Revisar")))</f>
        <v/>
      </c>
      <c r="D67" s="201">
        <f>IF(E67="","",IFERROR(VLOOKUP(E67,Listas!$F$2:$G$27,2,FALSE),"Revisar categoría"))</f>
        <v/>
      </c>
      <c r="E67" s="196" t="n"/>
      <c r="F67" s="342" t="n"/>
      <c r="G67" s="202" t="inlineStr">
        <is>
          <t>No</t>
        </is>
      </c>
      <c r="H67" s="196" t="n"/>
      <c r="I67" s="201">
        <f>IF(A67="","",TEXT(A67,"yyyy-mm"))</f>
        <v/>
      </c>
    </row>
    <row r="68">
      <c r="A68" s="344" t="n"/>
      <c r="B68" s="196" t="n"/>
      <c r="C68" s="201">
        <f>IF(D68="","",IF(D68="Ingresos","Ingreso",IF(OR(D68="Gastos fijos",D68="Gastos variables",D68="Futuro"),"Gasto","Revisar")))</f>
        <v/>
      </c>
      <c r="D68" s="201">
        <f>IF(E68="","",IFERROR(VLOOKUP(E68,Listas!$F$2:$G$27,2,FALSE),"Revisar categoría"))</f>
        <v/>
      </c>
      <c r="E68" s="196" t="n"/>
      <c r="F68" s="342" t="n"/>
      <c r="G68" s="202" t="inlineStr">
        <is>
          <t>No</t>
        </is>
      </c>
      <c r="H68" s="196" t="n"/>
      <c r="I68" s="201">
        <f>IF(A68="","",TEXT(A68,"yyyy-mm"))</f>
        <v/>
      </c>
    </row>
    <row r="69">
      <c r="A69" s="344" t="n"/>
      <c r="B69" s="196" t="n"/>
      <c r="C69" s="201">
        <f>IF(D69="","",IF(D69="Ingresos","Ingreso",IF(OR(D69="Gastos fijos",D69="Gastos variables",D69="Futuro"),"Gasto","Revisar")))</f>
        <v/>
      </c>
      <c r="D69" s="201">
        <f>IF(E69="","",IFERROR(VLOOKUP(E69,Listas!$F$2:$G$27,2,FALSE),"Revisar categoría"))</f>
        <v/>
      </c>
      <c r="E69" s="196" t="n"/>
      <c r="F69" s="342" t="n"/>
      <c r="G69" s="202" t="inlineStr">
        <is>
          <t>No</t>
        </is>
      </c>
      <c r="H69" s="196" t="n"/>
      <c r="I69" s="201">
        <f>IF(A69="","",TEXT(A69,"yyyy-mm"))</f>
        <v/>
      </c>
    </row>
    <row r="70">
      <c r="A70" s="344" t="n"/>
      <c r="B70" s="196" t="n"/>
      <c r="C70" s="201">
        <f>IF(D70="","",IF(D70="Ingresos","Ingreso",IF(OR(D70="Gastos fijos",D70="Gastos variables",D70="Futuro"),"Gasto","Revisar")))</f>
        <v/>
      </c>
      <c r="D70" s="201">
        <f>IF(E70="","",IFERROR(VLOOKUP(E70,Listas!$F$2:$G$27,2,FALSE),"Revisar categoría"))</f>
        <v/>
      </c>
      <c r="E70" s="196" t="n"/>
      <c r="F70" s="342" t="n"/>
      <c r="G70" s="202" t="inlineStr">
        <is>
          <t>No</t>
        </is>
      </c>
      <c r="H70" s="196" t="n"/>
      <c r="I70" s="201">
        <f>IF(A70="","",TEXT(A70,"yyyy-mm"))</f>
        <v/>
      </c>
    </row>
    <row r="71">
      <c r="A71" s="344" t="n"/>
      <c r="B71" s="196" t="n"/>
      <c r="C71" s="201">
        <f>IF(D71="","",IF(D71="Ingresos","Ingreso",IF(OR(D71="Gastos fijos",D71="Gastos variables",D71="Futuro"),"Gasto","Revisar")))</f>
        <v/>
      </c>
      <c r="D71" s="201">
        <f>IF(E71="","",IFERROR(VLOOKUP(E71,Listas!$F$2:$G$27,2,FALSE),"Revisar categoría"))</f>
        <v/>
      </c>
      <c r="E71" s="196" t="n"/>
      <c r="F71" s="342" t="n"/>
      <c r="G71" s="202" t="inlineStr">
        <is>
          <t>No</t>
        </is>
      </c>
      <c r="H71" s="196" t="n"/>
      <c r="I71" s="201">
        <f>IF(A71="","",TEXT(A71,"yyyy-mm"))</f>
        <v/>
      </c>
    </row>
    <row r="72">
      <c r="A72" s="344" t="n"/>
      <c r="B72" s="196" t="n"/>
      <c r="C72" s="201">
        <f>IF(D72="","",IF(D72="Ingresos","Ingreso",IF(OR(D72="Gastos fijos",D72="Gastos variables",D72="Futuro"),"Gasto","Revisar")))</f>
        <v/>
      </c>
      <c r="D72" s="201">
        <f>IF(E72="","",IFERROR(VLOOKUP(E72,Listas!$F$2:$G$27,2,FALSE),"Revisar categoría"))</f>
        <v/>
      </c>
      <c r="E72" s="196" t="n"/>
      <c r="F72" s="342" t="n"/>
      <c r="G72" s="202" t="inlineStr">
        <is>
          <t>No</t>
        </is>
      </c>
      <c r="H72" s="196" t="n"/>
      <c r="I72" s="201">
        <f>IF(A72="","",TEXT(A72,"yyyy-mm"))</f>
        <v/>
      </c>
    </row>
    <row r="73">
      <c r="A73" s="344" t="n"/>
      <c r="B73" s="196" t="n"/>
      <c r="C73" s="201">
        <f>IF(D73="","",IF(D73="Ingresos","Ingreso",IF(OR(D73="Gastos fijos",D73="Gastos variables",D73="Futuro"),"Gasto","Revisar")))</f>
        <v/>
      </c>
      <c r="D73" s="201">
        <f>IF(E73="","",IFERROR(VLOOKUP(E73,Listas!$F$2:$G$27,2,FALSE),"Revisar categoría"))</f>
        <v/>
      </c>
      <c r="E73" s="196" t="n"/>
      <c r="F73" s="342" t="n"/>
      <c r="G73" s="202" t="inlineStr">
        <is>
          <t>No</t>
        </is>
      </c>
      <c r="H73" s="196" t="n"/>
      <c r="I73" s="201">
        <f>IF(A73="","",TEXT(A73,"yyyy-mm"))</f>
        <v/>
      </c>
    </row>
    <row r="74">
      <c r="A74" s="344" t="n"/>
      <c r="B74" s="196" t="n"/>
      <c r="C74" s="201">
        <f>IF(D74="","",IF(D74="Ingresos","Ingreso",IF(OR(D74="Gastos fijos",D74="Gastos variables",D74="Futuro"),"Gasto","Revisar")))</f>
        <v/>
      </c>
      <c r="D74" s="201">
        <f>IF(E74="","",IFERROR(VLOOKUP(E74,Listas!$F$2:$G$27,2,FALSE),"Revisar categoría"))</f>
        <v/>
      </c>
      <c r="E74" s="196" t="n"/>
      <c r="F74" s="342" t="n"/>
      <c r="G74" s="202" t="inlineStr">
        <is>
          <t>No</t>
        </is>
      </c>
      <c r="H74" s="196" t="n"/>
      <c r="I74" s="201">
        <f>IF(A74="","",TEXT(A74,"yyyy-mm"))</f>
        <v/>
      </c>
    </row>
    <row r="75">
      <c r="A75" s="344" t="n"/>
      <c r="B75" s="196" t="n"/>
      <c r="C75" s="201">
        <f>IF(D75="","",IF(D75="Ingresos","Ingreso",IF(OR(D75="Gastos fijos",D75="Gastos variables",D75="Futuro"),"Gasto","Revisar")))</f>
        <v/>
      </c>
      <c r="D75" s="201">
        <f>IF(E75="","",IFERROR(VLOOKUP(E75,Listas!$F$2:$G$27,2,FALSE),"Revisar categoría"))</f>
        <v/>
      </c>
      <c r="E75" s="196" t="n"/>
      <c r="F75" s="342" t="n"/>
      <c r="G75" s="202" t="inlineStr">
        <is>
          <t>No</t>
        </is>
      </c>
      <c r="H75" s="196" t="n"/>
      <c r="I75" s="201">
        <f>IF(A75="","",TEXT(A75,"yyyy-mm"))</f>
        <v/>
      </c>
    </row>
    <row r="76">
      <c r="A76" s="344" t="n"/>
      <c r="B76" s="196" t="n"/>
      <c r="C76" s="201">
        <f>IF(D76="","",IF(D76="Ingresos","Ingreso",IF(OR(D76="Gastos fijos",D76="Gastos variables",D76="Futuro"),"Gasto","Revisar")))</f>
        <v/>
      </c>
      <c r="D76" s="201">
        <f>IF(E76="","",IFERROR(VLOOKUP(E76,Listas!$F$2:$G$27,2,FALSE),"Revisar categoría"))</f>
        <v/>
      </c>
      <c r="E76" s="196" t="n"/>
      <c r="F76" s="342" t="n"/>
      <c r="G76" s="202" t="inlineStr">
        <is>
          <t>No</t>
        </is>
      </c>
      <c r="H76" s="196" t="n"/>
      <c r="I76" s="201">
        <f>IF(A76="","",TEXT(A76,"yyyy-mm"))</f>
        <v/>
      </c>
    </row>
    <row r="77">
      <c r="A77" s="344" t="n"/>
      <c r="B77" s="196" t="n"/>
      <c r="C77" s="201">
        <f>IF(D77="","",IF(D77="Ingresos","Ingreso",IF(OR(D77="Gastos fijos",D77="Gastos variables",D77="Futuro"),"Gasto","Revisar")))</f>
        <v/>
      </c>
      <c r="D77" s="201">
        <f>IF(E77="","",IFERROR(VLOOKUP(E77,Listas!$F$2:$G$27,2,FALSE),"Revisar categoría"))</f>
        <v/>
      </c>
      <c r="E77" s="196" t="n"/>
      <c r="F77" s="342" t="n"/>
      <c r="G77" s="202" t="inlineStr">
        <is>
          <t>No</t>
        </is>
      </c>
      <c r="H77" s="196" t="n"/>
      <c r="I77" s="201">
        <f>IF(A77="","",TEXT(A77,"yyyy-mm"))</f>
        <v/>
      </c>
    </row>
    <row r="78">
      <c r="A78" s="344" t="n"/>
      <c r="B78" s="196" t="n"/>
      <c r="C78" s="201">
        <f>IF(D78="","",IF(D78="Ingresos","Ingreso",IF(OR(D78="Gastos fijos",D78="Gastos variables",D78="Futuro"),"Gasto","Revisar")))</f>
        <v/>
      </c>
      <c r="D78" s="201">
        <f>IF(E78="","",IFERROR(VLOOKUP(E78,Listas!$F$2:$G$27,2,FALSE),"Revisar categoría"))</f>
        <v/>
      </c>
      <c r="E78" s="196" t="n"/>
      <c r="F78" s="342" t="n"/>
      <c r="G78" s="202" t="inlineStr">
        <is>
          <t>No</t>
        </is>
      </c>
      <c r="H78" s="196" t="n"/>
      <c r="I78" s="201">
        <f>IF(A78="","",TEXT(A78,"yyyy-mm"))</f>
        <v/>
      </c>
    </row>
    <row r="79">
      <c r="A79" s="344" t="n"/>
      <c r="B79" s="196" t="n"/>
      <c r="C79" s="201">
        <f>IF(D79="","",IF(D79="Ingresos","Ingreso",IF(OR(D79="Gastos fijos",D79="Gastos variables",D79="Futuro"),"Gasto","Revisar")))</f>
        <v/>
      </c>
      <c r="D79" s="201">
        <f>IF(E79="","",IFERROR(VLOOKUP(E79,Listas!$F$2:$G$27,2,FALSE),"Revisar categoría"))</f>
        <v/>
      </c>
      <c r="E79" s="196" t="n"/>
      <c r="F79" s="342" t="n"/>
      <c r="G79" s="202" t="inlineStr">
        <is>
          <t>No</t>
        </is>
      </c>
      <c r="H79" s="196" t="n"/>
      <c r="I79" s="201">
        <f>IF(A79="","",TEXT(A79,"yyyy-mm"))</f>
        <v/>
      </c>
    </row>
    <row r="80">
      <c r="A80" s="344" t="n"/>
      <c r="B80" s="196" t="n"/>
      <c r="C80" s="201">
        <f>IF(D80="","",IF(D80="Ingresos","Ingreso",IF(OR(D80="Gastos fijos",D80="Gastos variables",D80="Futuro"),"Gasto","Revisar")))</f>
        <v/>
      </c>
      <c r="D80" s="201">
        <f>IF(E80="","",IFERROR(VLOOKUP(E80,Listas!$F$2:$G$27,2,FALSE),"Revisar categoría"))</f>
        <v/>
      </c>
      <c r="E80" s="196" t="n"/>
      <c r="F80" s="342" t="n"/>
      <c r="G80" s="202" t="inlineStr">
        <is>
          <t>No</t>
        </is>
      </c>
      <c r="H80" s="196" t="n"/>
      <c r="I80" s="201">
        <f>IF(A80="","",TEXT(A80,"yyyy-mm"))</f>
        <v/>
      </c>
    </row>
    <row r="81">
      <c r="A81" s="344" t="n"/>
      <c r="B81" s="196" t="n"/>
      <c r="C81" s="201">
        <f>IF(D81="","",IF(D81="Ingresos","Ingreso",IF(OR(D81="Gastos fijos",D81="Gastos variables",D81="Futuro"),"Gasto","Revisar")))</f>
        <v/>
      </c>
      <c r="D81" s="201">
        <f>IF(E81="","",IFERROR(VLOOKUP(E81,Listas!$F$2:$G$27,2,FALSE),"Revisar categoría"))</f>
        <v/>
      </c>
      <c r="E81" s="196" t="n"/>
      <c r="F81" s="342" t="n"/>
      <c r="G81" s="202" t="inlineStr">
        <is>
          <t>No</t>
        </is>
      </c>
      <c r="H81" s="196" t="n"/>
      <c r="I81" s="201">
        <f>IF(A81="","",TEXT(A81,"yyyy-mm"))</f>
        <v/>
      </c>
    </row>
    <row r="82">
      <c r="A82" s="344" t="n"/>
      <c r="B82" s="196" t="n"/>
      <c r="C82" s="201">
        <f>IF(D82="","",IF(D82="Ingresos","Ingreso",IF(OR(D82="Gastos fijos",D82="Gastos variables",D82="Futuro"),"Gasto","Revisar")))</f>
        <v/>
      </c>
      <c r="D82" s="201">
        <f>IF(E82="","",IFERROR(VLOOKUP(E82,Listas!$F$2:$G$27,2,FALSE),"Revisar categoría"))</f>
        <v/>
      </c>
      <c r="E82" s="196" t="n"/>
      <c r="F82" s="342" t="n"/>
      <c r="G82" s="202" t="inlineStr">
        <is>
          <t>No</t>
        </is>
      </c>
      <c r="H82" s="196" t="n"/>
      <c r="I82" s="201">
        <f>IF(A82="","",TEXT(A82,"yyyy-mm"))</f>
        <v/>
      </c>
    </row>
    <row r="83">
      <c r="A83" s="344" t="n"/>
      <c r="B83" s="196" t="n"/>
      <c r="C83" s="201">
        <f>IF(D83="","",IF(D83="Ingresos","Ingreso",IF(OR(D83="Gastos fijos",D83="Gastos variables",D83="Futuro"),"Gasto","Revisar")))</f>
        <v/>
      </c>
      <c r="D83" s="201">
        <f>IF(E83="","",IFERROR(VLOOKUP(E83,Listas!$F$2:$G$27,2,FALSE),"Revisar categoría"))</f>
        <v/>
      </c>
      <c r="E83" s="196" t="n"/>
      <c r="F83" s="342" t="n"/>
      <c r="G83" s="202" t="inlineStr">
        <is>
          <t>No</t>
        </is>
      </c>
      <c r="H83" s="196" t="n"/>
      <c r="I83" s="201">
        <f>IF(A83="","",TEXT(A83,"yyyy-mm"))</f>
        <v/>
      </c>
    </row>
    <row r="84">
      <c r="A84" s="344" t="n"/>
      <c r="B84" s="196" t="n"/>
      <c r="C84" s="201">
        <f>IF(D84="","",IF(D84="Ingresos","Ingreso",IF(OR(D84="Gastos fijos",D84="Gastos variables",D84="Futuro"),"Gasto","Revisar")))</f>
        <v/>
      </c>
      <c r="D84" s="201">
        <f>IF(E84="","",IFERROR(VLOOKUP(E84,Listas!$F$2:$G$27,2,FALSE),"Revisar categoría"))</f>
        <v/>
      </c>
      <c r="E84" s="196" t="n"/>
      <c r="F84" s="342" t="n"/>
      <c r="G84" s="202" t="inlineStr">
        <is>
          <t>No</t>
        </is>
      </c>
      <c r="H84" s="196" t="n"/>
      <c r="I84" s="201">
        <f>IF(A84="","",TEXT(A84,"yyyy-mm"))</f>
        <v/>
      </c>
    </row>
    <row r="85">
      <c r="A85" s="344" t="n"/>
      <c r="B85" s="196" t="n"/>
      <c r="C85" s="201">
        <f>IF(D85="","",IF(D85="Ingresos","Ingreso",IF(OR(D85="Gastos fijos",D85="Gastos variables",D85="Futuro"),"Gasto","Revisar")))</f>
        <v/>
      </c>
      <c r="D85" s="201">
        <f>IF(E85="","",IFERROR(VLOOKUP(E85,Listas!$F$2:$G$27,2,FALSE),"Revisar categoría"))</f>
        <v/>
      </c>
      <c r="E85" s="196" t="n"/>
      <c r="F85" s="342" t="n"/>
      <c r="G85" s="202" t="inlineStr">
        <is>
          <t>No</t>
        </is>
      </c>
      <c r="H85" s="196" t="n"/>
      <c r="I85" s="201">
        <f>IF(A85="","",TEXT(A85,"yyyy-mm"))</f>
        <v/>
      </c>
    </row>
    <row r="86">
      <c r="A86" s="344" t="n"/>
      <c r="B86" s="196" t="n"/>
      <c r="C86" s="201">
        <f>IF(D86="","",IF(D86="Ingresos","Ingreso",IF(OR(D86="Gastos fijos",D86="Gastos variables",D86="Futuro"),"Gasto","Revisar")))</f>
        <v/>
      </c>
      <c r="D86" s="201">
        <f>IF(E86="","",IFERROR(VLOOKUP(E86,Listas!$F$2:$G$27,2,FALSE),"Revisar categoría"))</f>
        <v/>
      </c>
      <c r="E86" s="196" t="n"/>
      <c r="F86" s="342" t="n"/>
      <c r="G86" s="202" t="inlineStr">
        <is>
          <t>No</t>
        </is>
      </c>
      <c r="H86" s="196" t="n"/>
      <c r="I86" s="201">
        <f>IF(A86="","",TEXT(A86,"yyyy-mm"))</f>
        <v/>
      </c>
    </row>
    <row r="87">
      <c r="A87" s="344" t="n"/>
      <c r="B87" s="196" t="n"/>
      <c r="C87" s="201">
        <f>IF(D87="","",IF(D87="Ingresos","Ingreso",IF(OR(D87="Gastos fijos",D87="Gastos variables",D87="Futuro"),"Gasto","Revisar")))</f>
        <v/>
      </c>
      <c r="D87" s="201">
        <f>IF(E87="","",IFERROR(VLOOKUP(E87,Listas!$F$2:$G$27,2,FALSE),"Revisar categoría"))</f>
        <v/>
      </c>
      <c r="E87" s="196" t="n"/>
      <c r="F87" s="342" t="n"/>
      <c r="G87" s="202" t="inlineStr">
        <is>
          <t>No</t>
        </is>
      </c>
      <c r="H87" s="196" t="n"/>
      <c r="I87" s="201">
        <f>IF(A87="","",TEXT(A87,"yyyy-mm"))</f>
        <v/>
      </c>
    </row>
    <row r="88">
      <c r="A88" s="344" t="n"/>
      <c r="B88" s="196" t="n"/>
      <c r="C88" s="201">
        <f>IF(D88="","",IF(D88="Ingresos","Ingreso",IF(OR(D88="Gastos fijos",D88="Gastos variables",D88="Futuro"),"Gasto","Revisar")))</f>
        <v/>
      </c>
      <c r="D88" s="201">
        <f>IF(E88="","",IFERROR(VLOOKUP(E88,Listas!$F$2:$G$27,2,FALSE),"Revisar categoría"))</f>
        <v/>
      </c>
      <c r="E88" s="196" t="n"/>
      <c r="F88" s="342" t="n"/>
      <c r="G88" s="202" t="inlineStr">
        <is>
          <t>No</t>
        </is>
      </c>
      <c r="H88" s="196" t="n"/>
      <c r="I88" s="201">
        <f>IF(A88="","",TEXT(A88,"yyyy-mm"))</f>
        <v/>
      </c>
    </row>
    <row r="89">
      <c r="A89" s="344" t="n"/>
      <c r="B89" s="196" t="n"/>
      <c r="C89" s="201">
        <f>IF(D89="","",IF(D89="Ingresos","Ingreso",IF(OR(D89="Gastos fijos",D89="Gastos variables",D89="Futuro"),"Gasto","Revisar")))</f>
        <v/>
      </c>
      <c r="D89" s="201">
        <f>IF(E89="","",IFERROR(VLOOKUP(E89,Listas!$F$2:$G$27,2,FALSE),"Revisar categoría"))</f>
        <v/>
      </c>
      <c r="E89" s="196" t="n"/>
      <c r="F89" s="342" t="n"/>
      <c r="G89" s="202" t="inlineStr">
        <is>
          <t>No</t>
        </is>
      </c>
      <c r="H89" s="196" t="n"/>
      <c r="I89" s="201">
        <f>IF(A89="","",TEXT(A89,"yyyy-mm"))</f>
        <v/>
      </c>
    </row>
    <row r="90">
      <c r="A90" s="344" t="n"/>
      <c r="B90" s="196" t="n"/>
      <c r="C90" s="201">
        <f>IF(D90="","",IF(D90="Ingresos","Ingreso",IF(OR(D90="Gastos fijos",D90="Gastos variables",D90="Futuro"),"Gasto","Revisar")))</f>
        <v/>
      </c>
      <c r="D90" s="201">
        <f>IF(E90="","",IFERROR(VLOOKUP(E90,Listas!$F$2:$G$27,2,FALSE),"Revisar categoría"))</f>
        <v/>
      </c>
      <c r="E90" s="196" t="n"/>
      <c r="F90" s="342" t="n"/>
      <c r="G90" s="202" t="inlineStr">
        <is>
          <t>No</t>
        </is>
      </c>
      <c r="H90" s="196" t="n"/>
      <c r="I90" s="201">
        <f>IF(A90="","",TEXT(A90,"yyyy-mm"))</f>
        <v/>
      </c>
    </row>
    <row r="91">
      <c r="A91" s="344" t="n"/>
      <c r="B91" s="196" t="n"/>
      <c r="C91" s="201">
        <f>IF(D91="","",IF(D91="Ingresos","Ingreso",IF(OR(D91="Gastos fijos",D91="Gastos variables",D91="Futuro"),"Gasto","Revisar")))</f>
        <v/>
      </c>
      <c r="D91" s="201">
        <f>IF(E91="","",IFERROR(VLOOKUP(E91,Listas!$F$2:$G$27,2,FALSE),"Revisar categoría"))</f>
        <v/>
      </c>
      <c r="E91" s="196" t="n"/>
      <c r="F91" s="342" t="n"/>
      <c r="G91" s="202" t="inlineStr">
        <is>
          <t>No</t>
        </is>
      </c>
      <c r="H91" s="196" t="n"/>
      <c r="I91" s="201">
        <f>IF(A91="","",TEXT(A91,"yyyy-mm"))</f>
        <v/>
      </c>
    </row>
    <row r="92">
      <c r="A92" s="344" t="n"/>
      <c r="B92" s="196" t="n"/>
      <c r="C92" s="201">
        <f>IF(D92="","",IF(D92="Ingresos","Ingreso",IF(OR(D92="Gastos fijos",D92="Gastos variables",D92="Futuro"),"Gasto","Revisar")))</f>
        <v/>
      </c>
      <c r="D92" s="201">
        <f>IF(E92="","",IFERROR(VLOOKUP(E92,Listas!$F$2:$G$27,2,FALSE),"Revisar categoría"))</f>
        <v/>
      </c>
      <c r="E92" s="196" t="n"/>
      <c r="F92" s="342" t="n"/>
      <c r="G92" s="202" t="inlineStr">
        <is>
          <t>No</t>
        </is>
      </c>
      <c r="H92" s="196" t="n"/>
      <c r="I92" s="201">
        <f>IF(A92="","",TEXT(A92,"yyyy-mm"))</f>
        <v/>
      </c>
    </row>
    <row r="93">
      <c r="A93" s="344" t="n"/>
      <c r="B93" s="196" t="n"/>
      <c r="C93" s="201">
        <f>IF(D93="","",IF(D93="Ingresos","Ingreso",IF(OR(D93="Gastos fijos",D93="Gastos variables",D93="Futuro"),"Gasto","Revisar")))</f>
        <v/>
      </c>
      <c r="D93" s="201">
        <f>IF(E93="","",IFERROR(VLOOKUP(E93,Listas!$F$2:$G$27,2,FALSE),"Revisar categoría"))</f>
        <v/>
      </c>
      <c r="E93" s="196" t="n"/>
      <c r="F93" s="342" t="n"/>
      <c r="G93" s="202" t="inlineStr">
        <is>
          <t>No</t>
        </is>
      </c>
      <c r="H93" s="196" t="n"/>
      <c r="I93" s="201">
        <f>IF(A93="","",TEXT(A93,"yyyy-mm"))</f>
        <v/>
      </c>
    </row>
    <row r="94">
      <c r="A94" s="344" t="n"/>
      <c r="B94" s="196" t="n"/>
      <c r="C94" s="201">
        <f>IF(D94="","",IF(D94="Ingresos","Ingreso",IF(OR(D94="Gastos fijos",D94="Gastos variables",D94="Futuro"),"Gasto","Revisar")))</f>
        <v/>
      </c>
      <c r="D94" s="201">
        <f>IF(E94="","",IFERROR(VLOOKUP(E94,Listas!$F$2:$G$27,2,FALSE),"Revisar categoría"))</f>
        <v/>
      </c>
      <c r="E94" s="196" t="n"/>
      <c r="F94" s="342" t="n"/>
      <c r="G94" s="202" t="inlineStr">
        <is>
          <t>No</t>
        </is>
      </c>
      <c r="H94" s="196" t="n"/>
      <c r="I94" s="201">
        <f>IF(A94="","",TEXT(A94,"yyyy-mm"))</f>
        <v/>
      </c>
    </row>
    <row r="95">
      <c r="A95" s="344" t="n"/>
      <c r="B95" s="196" t="n"/>
      <c r="C95" s="201">
        <f>IF(D95="","",IF(D95="Ingresos","Ingreso",IF(OR(D95="Gastos fijos",D95="Gastos variables",D95="Futuro"),"Gasto","Revisar")))</f>
        <v/>
      </c>
      <c r="D95" s="201">
        <f>IF(E95="","",IFERROR(VLOOKUP(E95,Listas!$F$2:$G$27,2,FALSE),"Revisar categoría"))</f>
        <v/>
      </c>
      <c r="E95" s="196" t="n"/>
      <c r="F95" s="342" t="n"/>
      <c r="G95" s="202" t="inlineStr">
        <is>
          <t>No</t>
        </is>
      </c>
      <c r="H95" s="196" t="n"/>
      <c r="I95" s="201">
        <f>IF(A95="","",TEXT(A95,"yyyy-mm"))</f>
        <v/>
      </c>
    </row>
    <row r="96">
      <c r="A96" s="344" t="n"/>
      <c r="B96" s="196" t="n"/>
      <c r="C96" s="201">
        <f>IF(D96="","",IF(D96="Ingresos","Ingreso",IF(OR(D96="Gastos fijos",D96="Gastos variables",D96="Futuro"),"Gasto","Revisar")))</f>
        <v/>
      </c>
      <c r="D96" s="201">
        <f>IF(E96="","",IFERROR(VLOOKUP(E96,Listas!$F$2:$G$27,2,FALSE),"Revisar categoría"))</f>
        <v/>
      </c>
      <c r="E96" s="196" t="n"/>
      <c r="F96" s="342" t="n"/>
      <c r="G96" s="202" t="inlineStr">
        <is>
          <t>No</t>
        </is>
      </c>
      <c r="H96" s="196" t="n"/>
      <c r="I96" s="201">
        <f>IF(A96="","",TEXT(A96,"yyyy-mm"))</f>
        <v/>
      </c>
    </row>
    <row r="97">
      <c r="A97" s="344" t="n"/>
      <c r="B97" s="196" t="n"/>
      <c r="C97" s="201">
        <f>IF(D97="","",IF(D97="Ingresos","Ingreso",IF(OR(D97="Gastos fijos",D97="Gastos variables",D97="Futuro"),"Gasto","Revisar")))</f>
        <v/>
      </c>
      <c r="D97" s="201">
        <f>IF(E97="","",IFERROR(VLOOKUP(E97,Listas!$F$2:$G$27,2,FALSE),"Revisar categoría"))</f>
        <v/>
      </c>
      <c r="E97" s="196" t="n"/>
      <c r="F97" s="342" t="n"/>
      <c r="G97" s="202" t="inlineStr">
        <is>
          <t>No</t>
        </is>
      </c>
      <c r="H97" s="196" t="n"/>
      <c r="I97" s="201">
        <f>IF(A97="","",TEXT(A97,"yyyy-mm"))</f>
        <v/>
      </c>
    </row>
    <row r="98">
      <c r="A98" s="344" t="n"/>
      <c r="B98" s="196" t="n"/>
      <c r="C98" s="201">
        <f>IF(D98="","",IF(D98="Ingresos","Ingreso",IF(OR(D98="Gastos fijos",D98="Gastos variables",D98="Futuro"),"Gasto","Revisar")))</f>
        <v/>
      </c>
      <c r="D98" s="201">
        <f>IF(E98="","",IFERROR(VLOOKUP(E98,Listas!$F$2:$G$27,2,FALSE),"Revisar categoría"))</f>
        <v/>
      </c>
      <c r="E98" s="196" t="n"/>
      <c r="F98" s="342" t="n"/>
      <c r="G98" s="202" t="inlineStr">
        <is>
          <t>No</t>
        </is>
      </c>
      <c r="H98" s="196" t="n"/>
      <c r="I98" s="201">
        <f>IF(A98="","",TEXT(A98,"yyyy-mm"))</f>
        <v/>
      </c>
    </row>
    <row r="99">
      <c r="A99" s="344" t="n"/>
      <c r="B99" s="196" t="n"/>
      <c r="C99" s="201">
        <f>IF(D99="","",IF(D99="Ingresos","Ingreso",IF(OR(D99="Gastos fijos",D99="Gastos variables",D99="Futuro"),"Gasto","Revisar")))</f>
        <v/>
      </c>
      <c r="D99" s="201">
        <f>IF(E99="","",IFERROR(VLOOKUP(E99,Listas!$F$2:$G$27,2,FALSE),"Revisar categoría"))</f>
        <v/>
      </c>
      <c r="E99" s="196" t="n"/>
      <c r="F99" s="342" t="n"/>
      <c r="G99" s="202" t="inlineStr">
        <is>
          <t>No</t>
        </is>
      </c>
      <c r="H99" s="196" t="n"/>
      <c r="I99" s="201">
        <f>IF(A99="","",TEXT(A99,"yyyy-mm"))</f>
        <v/>
      </c>
    </row>
    <row r="100">
      <c r="A100" s="344" t="n"/>
      <c r="B100" s="196" t="n"/>
      <c r="C100" s="201">
        <f>IF(D100="","",IF(D100="Ingresos","Ingreso",IF(OR(D100="Gastos fijos",D100="Gastos variables",D100="Futuro"),"Gasto","Revisar")))</f>
        <v/>
      </c>
      <c r="D100" s="201">
        <f>IF(E100="","",IFERROR(VLOOKUP(E100,Listas!$F$2:$G$27,2,FALSE),"Revisar categoría"))</f>
        <v/>
      </c>
      <c r="E100" s="196" t="n"/>
      <c r="F100" s="342" t="n"/>
      <c r="G100" s="202" t="inlineStr">
        <is>
          <t>No</t>
        </is>
      </c>
      <c r="H100" s="196" t="n"/>
      <c r="I100" s="201">
        <f>IF(A100="","",TEXT(A100,"yyyy-mm"))</f>
        <v/>
      </c>
    </row>
    <row r="101">
      <c r="A101" s="344" t="n"/>
      <c r="B101" s="196" t="n"/>
      <c r="C101" s="201">
        <f>IF(D101="","",IF(D101="Ingresos","Ingreso",IF(OR(D101="Gastos fijos",D101="Gastos variables",D101="Futuro"),"Gasto","Revisar")))</f>
        <v/>
      </c>
      <c r="D101" s="201">
        <f>IF(E101="","",IFERROR(VLOOKUP(E101,Listas!$F$2:$G$27,2,FALSE),"Revisar categoría"))</f>
        <v/>
      </c>
      <c r="E101" s="196" t="n"/>
      <c r="F101" s="342" t="n"/>
      <c r="G101" s="202" t="inlineStr">
        <is>
          <t>No</t>
        </is>
      </c>
      <c r="H101" s="196" t="n"/>
      <c r="I101" s="201">
        <f>IF(A101="","",TEXT(A101,"yyyy-mm"))</f>
        <v/>
      </c>
    </row>
    <row r="102">
      <c r="A102" s="344" t="n"/>
      <c r="B102" s="196" t="n"/>
      <c r="C102" s="201">
        <f>IF(D102="","",IF(D102="Ingresos","Ingreso",IF(OR(D102="Gastos fijos",D102="Gastos variables",D102="Futuro"),"Gasto","Revisar")))</f>
        <v/>
      </c>
      <c r="D102" s="201">
        <f>IF(E102="","",IFERROR(VLOOKUP(E102,Listas!$F$2:$G$27,2,FALSE),"Revisar categoría"))</f>
        <v/>
      </c>
      <c r="E102" s="196" t="n"/>
      <c r="F102" s="342" t="n"/>
      <c r="G102" s="202" t="inlineStr">
        <is>
          <t>No</t>
        </is>
      </c>
      <c r="H102" s="196" t="n"/>
      <c r="I102" s="201">
        <f>IF(A102="","",TEXT(A102,"yyyy-mm"))</f>
        <v/>
      </c>
    </row>
    <row r="103">
      <c r="A103" s="344" t="n"/>
      <c r="B103" s="196" t="n"/>
      <c r="C103" s="201">
        <f>IF(D103="","",IF(D103="Ingresos","Ingreso",IF(OR(D103="Gastos fijos",D103="Gastos variables",D103="Futuro"),"Gasto","Revisar")))</f>
        <v/>
      </c>
      <c r="D103" s="201">
        <f>IF(E103="","",IFERROR(VLOOKUP(E103,Listas!$F$2:$G$27,2,FALSE),"Revisar categoría"))</f>
        <v/>
      </c>
      <c r="E103" s="196" t="n"/>
      <c r="F103" s="342" t="n"/>
      <c r="G103" s="202" t="inlineStr">
        <is>
          <t>No</t>
        </is>
      </c>
      <c r="H103" s="196" t="n"/>
      <c r="I103" s="201">
        <f>IF(A103="","",TEXT(A103,"yyyy-mm"))</f>
        <v/>
      </c>
    </row>
    <row r="104">
      <c r="A104" s="344" t="n"/>
      <c r="B104" s="196" t="n"/>
      <c r="C104" s="201">
        <f>IF(D104="","",IF(D104="Ingresos","Ingreso",IF(OR(D104="Gastos fijos",D104="Gastos variables",D104="Futuro"),"Gasto","Revisar")))</f>
        <v/>
      </c>
      <c r="D104" s="201">
        <f>IF(E104="","",IFERROR(VLOOKUP(E104,Listas!$F$2:$G$27,2,FALSE),"Revisar categoría"))</f>
        <v/>
      </c>
      <c r="E104" s="196" t="n"/>
      <c r="F104" s="342" t="n"/>
      <c r="G104" s="202" t="inlineStr">
        <is>
          <t>No</t>
        </is>
      </c>
      <c r="H104" s="196" t="n"/>
      <c r="I104" s="201">
        <f>IF(A104="","",TEXT(A104,"yyyy-mm"))</f>
        <v/>
      </c>
    </row>
    <row r="105">
      <c r="A105" s="344" t="n"/>
      <c r="B105" s="196" t="n"/>
      <c r="C105" s="201">
        <f>IF(D105="","",IF(D105="Ingresos","Ingreso",IF(OR(D105="Gastos fijos",D105="Gastos variables",D105="Futuro"),"Gasto","Revisar")))</f>
        <v/>
      </c>
      <c r="D105" s="201">
        <f>IF(E105="","",IFERROR(VLOOKUP(E105,Listas!$F$2:$G$27,2,FALSE),"Revisar categoría"))</f>
        <v/>
      </c>
      <c r="E105" s="196" t="n"/>
      <c r="F105" s="342" t="n"/>
      <c r="G105" s="202" t="inlineStr">
        <is>
          <t>No</t>
        </is>
      </c>
      <c r="H105" s="196" t="n"/>
      <c r="I105" s="201">
        <f>IF(A105="","",TEXT(A105,"yyyy-mm"))</f>
        <v/>
      </c>
    </row>
    <row r="106">
      <c r="A106" s="344" t="n"/>
      <c r="B106" s="196" t="n"/>
      <c r="C106" s="201">
        <f>IF(D106="","",IF(D106="Ingresos","Ingreso",IF(OR(D106="Gastos fijos",D106="Gastos variables",D106="Futuro"),"Gasto","Revisar")))</f>
        <v/>
      </c>
      <c r="D106" s="201">
        <f>IF(E106="","",IFERROR(VLOOKUP(E106,Listas!$F$2:$G$27,2,FALSE),"Revisar categoría"))</f>
        <v/>
      </c>
      <c r="E106" s="196" t="n"/>
      <c r="F106" s="342" t="n"/>
      <c r="G106" s="202" t="inlineStr">
        <is>
          <t>No</t>
        </is>
      </c>
      <c r="H106" s="196" t="n"/>
      <c r="I106" s="201">
        <f>IF(A106="","",TEXT(A106,"yyyy-mm"))</f>
        <v/>
      </c>
    </row>
    <row r="107">
      <c r="A107" s="344" t="n"/>
      <c r="B107" s="196" t="n"/>
      <c r="C107" s="201">
        <f>IF(D107="","",IF(D107="Ingresos","Ingreso",IF(OR(D107="Gastos fijos",D107="Gastos variables",D107="Futuro"),"Gasto","Revisar")))</f>
        <v/>
      </c>
      <c r="D107" s="201">
        <f>IF(E107="","",IFERROR(VLOOKUP(E107,Listas!$F$2:$G$27,2,FALSE),"Revisar categoría"))</f>
        <v/>
      </c>
      <c r="E107" s="196" t="n"/>
      <c r="F107" s="342" t="n"/>
      <c r="G107" s="202" t="inlineStr">
        <is>
          <t>No</t>
        </is>
      </c>
      <c r="H107" s="196" t="n"/>
      <c r="I107" s="201">
        <f>IF(A107="","",TEXT(A107,"yyyy-mm"))</f>
        <v/>
      </c>
    </row>
    <row r="108">
      <c r="A108" s="344" t="n"/>
      <c r="B108" s="196" t="n"/>
      <c r="C108" s="201">
        <f>IF(D108="","",IF(D108="Ingresos","Ingreso",IF(OR(D108="Gastos fijos",D108="Gastos variables",D108="Futuro"),"Gasto","Revisar")))</f>
        <v/>
      </c>
      <c r="D108" s="201">
        <f>IF(E108="","",IFERROR(VLOOKUP(E108,Listas!$F$2:$G$27,2,FALSE),"Revisar categoría"))</f>
        <v/>
      </c>
      <c r="E108" s="196" t="n"/>
      <c r="F108" s="342" t="n"/>
      <c r="G108" s="202" t="inlineStr">
        <is>
          <t>No</t>
        </is>
      </c>
      <c r="H108" s="196" t="n"/>
      <c r="I108" s="201">
        <f>IF(A108="","",TEXT(A108,"yyyy-mm"))</f>
        <v/>
      </c>
    </row>
    <row r="109">
      <c r="A109" s="344" t="n"/>
      <c r="B109" s="196" t="n"/>
      <c r="C109" s="201">
        <f>IF(D109="","",IF(D109="Ingresos","Ingreso",IF(OR(D109="Gastos fijos",D109="Gastos variables",D109="Futuro"),"Gasto","Revisar")))</f>
        <v/>
      </c>
      <c r="D109" s="201">
        <f>IF(E109="","",IFERROR(VLOOKUP(E109,Listas!$F$2:$G$27,2,FALSE),"Revisar categoría"))</f>
        <v/>
      </c>
      <c r="E109" s="196" t="n"/>
      <c r="F109" s="342" t="n"/>
      <c r="G109" s="202" t="inlineStr">
        <is>
          <t>No</t>
        </is>
      </c>
      <c r="H109" s="196" t="n"/>
      <c r="I109" s="201">
        <f>IF(A109="","",TEXT(A109,"yyyy-mm"))</f>
        <v/>
      </c>
    </row>
    <row r="110">
      <c r="A110" s="344" t="n"/>
      <c r="B110" s="196" t="n"/>
      <c r="C110" s="201">
        <f>IF(D110="","",IF(D110="Ingresos","Ingreso",IF(OR(D110="Gastos fijos",D110="Gastos variables",D110="Futuro"),"Gasto","Revisar")))</f>
        <v/>
      </c>
      <c r="D110" s="201">
        <f>IF(E110="","",IFERROR(VLOOKUP(E110,Listas!$F$2:$G$27,2,FALSE),"Revisar categoría"))</f>
        <v/>
      </c>
      <c r="E110" s="196" t="n"/>
      <c r="F110" s="342" t="n"/>
      <c r="G110" s="202" t="inlineStr">
        <is>
          <t>No</t>
        </is>
      </c>
      <c r="H110" s="196" t="n"/>
      <c r="I110" s="201">
        <f>IF(A110="","",TEXT(A110,"yyyy-mm"))</f>
        <v/>
      </c>
    </row>
    <row r="111">
      <c r="A111" s="344" t="n"/>
      <c r="B111" s="196" t="n"/>
      <c r="C111" s="201">
        <f>IF(D111="","",IF(D111="Ingresos","Ingreso",IF(OR(D111="Gastos fijos",D111="Gastos variables",D111="Futuro"),"Gasto","Revisar")))</f>
        <v/>
      </c>
      <c r="D111" s="201">
        <f>IF(E111="","",IFERROR(VLOOKUP(E111,Listas!$F$2:$G$27,2,FALSE),"Revisar categoría"))</f>
        <v/>
      </c>
      <c r="E111" s="196" t="n"/>
      <c r="F111" s="342" t="n"/>
      <c r="G111" s="202" t="inlineStr">
        <is>
          <t>No</t>
        </is>
      </c>
      <c r="H111" s="196" t="n"/>
      <c r="I111" s="201">
        <f>IF(A111="","",TEXT(A111,"yyyy-mm"))</f>
        <v/>
      </c>
    </row>
    <row r="112">
      <c r="A112" s="344" t="n"/>
      <c r="B112" s="196" t="n"/>
      <c r="C112" s="201">
        <f>IF(D112="","",IF(D112="Ingresos","Ingreso",IF(OR(D112="Gastos fijos",D112="Gastos variables",D112="Futuro"),"Gasto","Revisar")))</f>
        <v/>
      </c>
      <c r="D112" s="201">
        <f>IF(E112="","",IFERROR(VLOOKUP(E112,Listas!$F$2:$G$27,2,FALSE),"Revisar categoría"))</f>
        <v/>
      </c>
      <c r="E112" s="196" t="n"/>
      <c r="F112" s="342" t="n"/>
      <c r="G112" s="202" t="inlineStr">
        <is>
          <t>No</t>
        </is>
      </c>
      <c r="H112" s="196" t="n"/>
      <c r="I112" s="201">
        <f>IF(A112="","",TEXT(A112,"yyyy-mm"))</f>
        <v/>
      </c>
    </row>
    <row r="113">
      <c r="A113" s="344" t="n"/>
      <c r="B113" s="196" t="n"/>
      <c r="C113" s="201">
        <f>IF(D113="","",IF(D113="Ingresos","Ingreso",IF(OR(D113="Gastos fijos",D113="Gastos variables",D113="Futuro"),"Gasto","Revisar")))</f>
        <v/>
      </c>
      <c r="D113" s="201">
        <f>IF(E113="","",IFERROR(VLOOKUP(E113,Listas!$F$2:$G$27,2,FALSE),"Revisar categoría"))</f>
        <v/>
      </c>
      <c r="E113" s="196" t="n"/>
      <c r="F113" s="342" t="n"/>
      <c r="G113" s="202" t="inlineStr">
        <is>
          <t>No</t>
        </is>
      </c>
      <c r="H113" s="196" t="n"/>
      <c r="I113" s="201">
        <f>IF(A113="","",TEXT(A113,"yyyy-mm"))</f>
        <v/>
      </c>
    </row>
    <row r="114">
      <c r="A114" s="344" t="n"/>
      <c r="B114" s="196" t="n"/>
      <c r="C114" s="201">
        <f>IF(D114="","",IF(D114="Ingresos","Ingreso",IF(OR(D114="Gastos fijos",D114="Gastos variables",D114="Futuro"),"Gasto","Revisar")))</f>
        <v/>
      </c>
      <c r="D114" s="201">
        <f>IF(E114="","",IFERROR(VLOOKUP(E114,Listas!$F$2:$G$27,2,FALSE),"Revisar categoría"))</f>
        <v/>
      </c>
      <c r="E114" s="196" t="n"/>
      <c r="F114" s="342" t="n"/>
      <c r="G114" s="202" t="inlineStr">
        <is>
          <t>No</t>
        </is>
      </c>
      <c r="H114" s="196" t="n"/>
      <c r="I114" s="201">
        <f>IF(A114="","",TEXT(A114,"yyyy-mm"))</f>
        <v/>
      </c>
    </row>
    <row r="115">
      <c r="A115" s="344" t="n"/>
      <c r="B115" s="196" t="n"/>
      <c r="C115" s="201">
        <f>IF(D115="","",IF(D115="Ingresos","Ingreso",IF(OR(D115="Gastos fijos",D115="Gastos variables",D115="Futuro"),"Gasto","Revisar")))</f>
        <v/>
      </c>
      <c r="D115" s="201">
        <f>IF(E115="","",IFERROR(VLOOKUP(E115,Listas!$F$2:$G$27,2,FALSE),"Revisar categoría"))</f>
        <v/>
      </c>
      <c r="E115" s="196" t="n"/>
      <c r="F115" s="342" t="n"/>
      <c r="G115" s="202" t="inlineStr">
        <is>
          <t>No</t>
        </is>
      </c>
      <c r="H115" s="196" t="n"/>
      <c r="I115" s="201">
        <f>IF(A115="","",TEXT(A115,"yyyy-mm"))</f>
        <v/>
      </c>
    </row>
    <row r="116">
      <c r="A116" s="344" t="n"/>
      <c r="B116" s="196" t="n"/>
      <c r="C116" s="201">
        <f>IF(D116="","",IF(D116="Ingresos","Ingreso",IF(OR(D116="Gastos fijos",D116="Gastos variables",D116="Futuro"),"Gasto","Revisar")))</f>
        <v/>
      </c>
      <c r="D116" s="201">
        <f>IF(E116="","",IFERROR(VLOOKUP(E116,Listas!$F$2:$G$27,2,FALSE),"Revisar categoría"))</f>
        <v/>
      </c>
      <c r="E116" s="196" t="n"/>
      <c r="F116" s="342" t="n"/>
      <c r="G116" s="202" t="inlineStr">
        <is>
          <t>No</t>
        </is>
      </c>
      <c r="H116" s="196" t="n"/>
      <c r="I116" s="201">
        <f>IF(A116="","",TEXT(A116,"yyyy-mm"))</f>
        <v/>
      </c>
    </row>
    <row r="117">
      <c r="A117" s="344" t="n"/>
      <c r="B117" s="196" t="n"/>
      <c r="C117" s="201">
        <f>IF(D117="","",IF(D117="Ingresos","Ingreso",IF(OR(D117="Gastos fijos",D117="Gastos variables",D117="Futuro"),"Gasto","Revisar")))</f>
        <v/>
      </c>
      <c r="D117" s="201">
        <f>IF(E117="","",IFERROR(VLOOKUP(E117,Listas!$F$2:$G$27,2,FALSE),"Revisar categoría"))</f>
        <v/>
      </c>
      <c r="E117" s="196" t="n"/>
      <c r="F117" s="342" t="n"/>
      <c r="G117" s="202" t="inlineStr">
        <is>
          <t>No</t>
        </is>
      </c>
      <c r="H117" s="196" t="n"/>
      <c r="I117" s="201">
        <f>IF(A117="","",TEXT(A117,"yyyy-mm"))</f>
        <v/>
      </c>
    </row>
    <row r="118">
      <c r="A118" s="344" t="n"/>
      <c r="B118" s="196" t="n"/>
      <c r="C118" s="201">
        <f>IF(D118="","",IF(D118="Ingresos","Ingreso",IF(OR(D118="Gastos fijos",D118="Gastos variables",D118="Futuro"),"Gasto","Revisar")))</f>
        <v/>
      </c>
      <c r="D118" s="201">
        <f>IF(E118="","",IFERROR(VLOOKUP(E118,Listas!$F$2:$G$27,2,FALSE),"Revisar categoría"))</f>
        <v/>
      </c>
      <c r="E118" s="196" t="n"/>
      <c r="F118" s="342" t="n"/>
      <c r="G118" s="202" t="inlineStr">
        <is>
          <t>No</t>
        </is>
      </c>
      <c r="H118" s="196" t="n"/>
      <c r="I118" s="201">
        <f>IF(A118="","",TEXT(A118,"yyyy-mm"))</f>
        <v/>
      </c>
    </row>
    <row r="119">
      <c r="A119" s="344" t="n"/>
      <c r="B119" s="196" t="n"/>
      <c r="C119" s="201">
        <f>IF(D119="","",IF(D119="Ingresos","Ingreso",IF(OR(D119="Gastos fijos",D119="Gastos variables",D119="Futuro"),"Gasto","Revisar")))</f>
        <v/>
      </c>
      <c r="D119" s="201">
        <f>IF(E119="","",IFERROR(VLOOKUP(E119,Listas!$F$2:$G$27,2,FALSE),"Revisar categoría"))</f>
        <v/>
      </c>
      <c r="E119" s="196" t="n"/>
      <c r="F119" s="342" t="n"/>
      <c r="G119" s="202" t="inlineStr">
        <is>
          <t>No</t>
        </is>
      </c>
      <c r="H119" s="196" t="n"/>
      <c r="I119" s="201">
        <f>IF(A119="","",TEXT(A119,"yyyy-mm"))</f>
        <v/>
      </c>
    </row>
    <row r="120">
      <c r="A120" s="344" t="n"/>
      <c r="B120" s="196" t="n"/>
      <c r="C120" s="201">
        <f>IF(D120="","",IF(D120="Ingresos","Ingreso",IF(OR(D120="Gastos fijos",D120="Gastos variables",D120="Futuro"),"Gasto","Revisar")))</f>
        <v/>
      </c>
      <c r="D120" s="201">
        <f>IF(E120="","",IFERROR(VLOOKUP(E120,Listas!$F$2:$G$27,2,FALSE),"Revisar categoría"))</f>
        <v/>
      </c>
      <c r="E120" s="196" t="n"/>
      <c r="F120" s="342" t="n"/>
      <c r="G120" s="202" t="inlineStr">
        <is>
          <t>No</t>
        </is>
      </c>
      <c r="H120" s="196" t="n"/>
      <c r="I120" s="201">
        <f>IF(A120="","",TEXT(A120,"yyyy-mm"))</f>
        <v/>
      </c>
    </row>
    <row r="121">
      <c r="A121" s="344" t="n"/>
      <c r="B121" s="196" t="n"/>
      <c r="C121" s="201">
        <f>IF(D121="","",IF(D121="Ingresos","Ingreso",IF(OR(D121="Gastos fijos",D121="Gastos variables",D121="Futuro"),"Gasto","Revisar")))</f>
        <v/>
      </c>
      <c r="D121" s="201">
        <f>IF(E121="","",IFERROR(VLOOKUP(E121,Listas!$F$2:$G$27,2,FALSE),"Revisar categoría"))</f>
        <v/>
      </c>
      <c r="E121" s="196" t="n"/>
      <c r="F121" s="342" t="n"/>
      <c r="G121" s="202" t="inlineStr">
        <is>
          <t>No</t>
        </is>
      </c>
      <c r="H121" s="196" t="n"/>
      <c r="I121" s="201">
        <f>IF(A121="","",TEXT(A121,"yyyy-mm"))</f>
        <v/>
      </c>
    </row>
    <row r="122">
      <c r="A122" s="344" t="n"/>
      <c r="B122" s="196" t="n"/>
      <c r="C122" s="201">
        <f>IF(D122="","",IF(D122="Ingresos","Ingreso",IF(OR(D122="Gastos fijos",D122="Gastos variables",D122="Futuro"),"Gasto","Revisar")))</f>
        <v/>
      </c>
      <c r="D122" s="201">
        <f>IF(E122="","",IFERROR(VLOOKUP(E122,Listas!$F$2:$G$27,2,FALSE),"Revisar categoría"))</f>
        <v/>
      </c>
      <c r="E122" s="196" t="n"/>
      <c r="F122" s="342" t="n"/>
      <c r="G122" s="202" t="inlineStr">
        <is>
          <t>No</t>
        </is>
      </c>
      <c r="H122" s="196" t="n"/>
      <c r="I122" s="201">
        <f>IF(A122="","",TEXT(A122,"yyyy-mm"))</f>
        <v/>
      </c>
    </row>
    <row r="123">
      <c r="A123" s="344" t="n"/>
      <c r="B123" s="196" t="n"/>
      <c r="C123" s="201">
        <f>IF(D123="","",IF(D123="Ingresos","Ingreso",IF(OR(D123="Gastos fijos",D123="Gastos variables",D123="Futuro"),"Gasto","Revisar")))</f>
        <v/>
      </c>
      <c r="D123" s="201">
        <f>IF(E123="","",IFERROR(VLOOKUP(E123,Listas!$F$2:$G$27,2,FALSE),"Revisar categoría"))</f>
        <v/>
      </c>
      <c r="E123" s="196" t="n"/>
      <c r="F123" s="342" t="n"/>
      <c r="G123" s="202" t="inlineStr">
        <is>
          <t>No</t>
        </is>
      </c>
      <c r="H123" s="196" t="n"/>
      <c r="I123" s="201">
        <f>IF(A123="","",TEXT(A123,"yyyy-mm"))</f>
        <v/>
      </c>
    </row>
    <row r="124">
      <c r="A124" s="344" t="n"/>
      <c r="B124" s="196" t="n"/>
      <c r="C124" s="201">
        <f>IF(D124="","",IF(D124="Ingresos","Ingreso",IF(OR(D124="Gastos fijos",D124="Gastos variables",D124="Futuro"),"Gasto","Revisar")))</f>
        <v/>
      </c>
      <c r="D124" s="201">
        <f>IF(E124="","",IFERROR(VLOOKUP(E124,Listas!$F$2:$G$27,2,FALSE),"Revisar categoría"))</f>
        <v/>
      </c>
      <c r="E124" s="196" t="n"/>
      <c r="F124" s="342" t="n"/>
      <c r="G124" s="202" t="inlineStr">
        <is>
          <t>No</t>
        </is>
      </c>
      <c r="H124" s="196" t="n"/>
      <c r="I124" s="201">
        <f>IF(A124="","",TEXT(A124,"yyyy-mm"))</f>
        <v/>
      </c>
    </row>
    <row r="125">
      <c r="A125" s="344" t="n"/>
      <c r="B125" s="196" t="n"/>
      <c r="C125" s="201">
        <f>IF(D125="","",IF(D125="Ingresos","Ingreso",IF(OR(D125="Gastos fijos",D125="Gastos variables",D125="Futuro"),"Gasto","Revisar")))</f>
        <v/>
      </c>
      <c r="D125" s="201">
        <f>IF(E125="","",IFERROR(VLOOKUP(E125,Listas!$F$2:$G$27,2,FALSE),"Revisar categoría"))</f>
        <v/>
      </c>
      <c r="E125" s="196" t="n"/>
      <c r="F125" s="342" t="n"/>
      <c r="G125" s="202" t="inlineStr">
        <is>
          <t>No</t>
        </is>
      </c>
      <c r="H125" s="196" t="n"/>
      <c r="I125" s="201">
        <f>IF(A125="","",TEXT(A125,"yyyy-mm"))</f>
        <v/>
      </c>
    </row>
    <row r="126">
      <c r="A126" s="344" t="n"/>
      <c r="B126" s="196" t="n"/>
      <c r="C126" s="201">
        <f>IF(D126="","",IF(D126="Ingresos","Ingreso",IF(OR(D126="Gastos fijos",D126="Gastos variables",D126="Futuro"),"Gasto","Revisar")))</f>
        <v/>
      </c>
      <c r="D126" s="201">
        <f>IF(E126="","",IFERROR(VLOOKUP(E126,Listas!$F$2:$G$27,2,FALSE),"Revisar categoría"))</f>
        <v/>
      </c>
      <c r="E126" s="196" t="n"/>
      <c r="F126" s="342" t="n"/>
      <c r="G126" s="202" t="inlineStr">
        <is>
          <t>No</t>
        </is>
      </c>
      <c r="H126" s="196" t="n"/>
      <c r="I126" s="201">
        <f>IF(A126="","",TEXT(A126,"yyyy-mm"))</f>
        <v/>
      </c>
    </row>
    <row r="127">
      <c r="A127" s="344" t="n"/>
      <c r="B127" s="196" t="n"/>
      <c r="C127" s="201">
        <f>IF(D127="","",IF(D127="Ingresos","Ingreso",IF(OR(D127="Gastos fijos",D127="Gastos variables",D127="Futuro"),"Gasto","Revisar")))</f>
        <v/>
      </c>
      <c r="D127" s="201">
        <f>IF(E127="","",IFERROR(VLOOKUP(E127,Listas!$F$2:$G$27,2,FALSE),"Revisar categoría"))</f>
        <v/>
      </c>
      <c r="E127" s="196" t="n"/>
      <c r="F127" s="342" t="n"/>
      <c r="G127" s="202" t="inlineStr">
        <is>
          <t>No</t>
        </is>
      </c>
      <c r="H127" s="196" t="n"/>
      <c r="I127" s="201">
        <f>IF(A127="","",TEXT(A127,"yyyy-mm"))</f>
        <v/>
      </c>
    </row>
    <row r="128">
      <c r="A128" s="344" t="n"/>
      <c r="B128" s="196" t="n"/>
      <c r="C128" s="201">
        <f>IF(D128="","",IF(D128="Ingresos","Ingreso",IF(OR(D128="Gastos fijos",D128="Gastos variables",D128="Futuro"),"Gasto","Revisar")))</f>
        <v/>
      </c>
      <c r="D128" s="201">
        <f>IF(E128="","",IFERROR(VLOOKUP(E128,Listas!$F$2:$G$27,2,FALSE),"Revisar categoría"))</f>
        <v/>
      </c>
      <c r="E128" s="196" t="n"/>
      <c r="F128" s="342" t="n"/>
      <c r="G128" s="202" t="inlineStr">
        <is>
          <t>No</t>
        </is>
      </c>
      <c r="H128" s="196" t="n"/>
      <c r="I128" s="201">
        <f>IF(A128="","",TEXT(A128,"yyyy-mm"))</f>
        <v/>
      </c>
    </row>
    <row r="129">
      <c r="A129" s="344" t="n"/>
      <c r="B129" s="196" t="n"/>
      <c r="C129" s="201">
        <f>IF(D129="","",IF(D129="Ingresos","Ingreso",IF(OR(D129="Gastos fijos",D129="Gastos variables",D129="Futuro"),"Gasto","Revisar")))</f>
        <v/>
      </c>
      <c r="D129" s="201">
        <f>IF(E129="","",IFERROR(VLOOKUP(E129,Listas!$F$2:$G$27,2,FALSE),"Revisar categoría"))</f>
        <v/>
      </c>
      <c r="E129" s="196" t="n"/>
      <c r="F129" s="342" t="n"/>
      <c r="G129" s="202" t="inlineStr">
        <is>
          <t>No</t>
        </is>
      </c>
      <c r="H129" s="196" t="n"/>
      <c r="I129" s="201">
        <f>IF(A129="","",TEXT(A129,"yyyy-mm"))</f>
        <v/>
      </c>
    </row>
    <row r="130">
      <c r="A130" s="344" t="n"/>
      <c r="B130" s="196" t="n"/>
      <c r="C130" s="201">
        <f>IF(D130="","",IF(D130="Ingresos","Ingreso",IF(OR(D130="Gastos fijos",D130="Gastos variables",D130="Futuro"),"Gasto","Revisar")))</f>
        <v/>
      </c>
      <c r="D130" s="201">
        <f>IF(E130="","",IFERROR(VLOOKUP(E130,Listas!$F$2:$G$27,2,FALSE),"Revisar categoría"))</f>
        <v/>
      </c>
      <c r="E130" s="196" t="n"/>
      <c r="F130" s="342" t="n"/>
      <c r="G130" s="202" t="inlineStr">
        <is>
          <t>No</t>
        </is>
      </c>
      <c r="H130" s="196" t="n"/>
      <c r="I130" s="201">
        <f>IF(A130="","",TEXT(A130,"yyyy-mm"))</f>
        <v/>
      </c>
    </row>
    <row r="131">
      <c r="A131" s="344" t="n"/>
      <c r="B131" s="196" t="n"/>
      <c r="C131" s="201">
        <f>IF(D131="","",IF(D131="Ingresos","Ingreso",IF(OR(D131="Gastos fijos",D131="Gastos variables",D131="Futuro"),"Gasto","Revisar")))</f>
        <v/>
      </c>
      <c r="D131" s="201">
        <f>IF(E131="","",IFERROR(VLOOKUP(E131,Listas!$F$2:$G$27,2,FALSE),"Revisar categoría"))</f>
        <v/>
      </c>
      <c r="E131" s="196" t="n"/>
      <c r="F131" s="342" t="n"/>
      <c r="G131" s="202" t="inlineStr">
        <is>
          <t>No</t>
        </is>
      </c>
      <c r="H131" s="196" t="n"/>
      <c r="I131" s="201">
        <f>IF(A131="","",TEXT(A131,"yyyy-mm"))</f>
        <v/>
      </c>
    </row>
    <row r="132">
      <c r="A132" s="344" t="n"/>
      <c r="B132" s="196" t="n"/>
      <c r="C132" s="201">
        <f>IF(D132="","",IF(D132="Ingresos","Ingreso",IF(OR(D132="Gastos fijos",D132="Gastos variables",D132="Futuro"),"Gasto","Revisar")))</f>
        <v/>
      </c>
      <c r="D132" s="201">
        <f>IF(E132="","",IFERROR(VLOOKUP(E132,Listas!$F$2:$G$27,2,FALSE),"Revisar categoría"))</f>
        <v/>
      </c>
      <c r="E132" s="196" t="n"/>
      <c r="F132" s="342" t="n"/>
      <c r="G132" s="202" t="inlineStr">
        <is>
          <t>No</t>
        </is>
      </c>
      <c r="H132" s="196" t="n"/>
      <c r="I132" s="201">
        <f>IF(A132="","",TEXT(A132,"yyyy-mm"))</f>
        <v/>
      </c>
    </row>
    <row r="133">
      <c r="A133" s="344" t="n"/>
      <c r="B133" s="196" t="n"/>
      <c r="C133" s="201">
        <f>IF(D133="","",IF(D133="Ingresos","Ingreso",IF(OR(D133="Gastos fijos",D133="Gastos variables",D133="Futuro"),"Gasto","Revisar")))</f>
        <v/>
      </c>
      <c r="D133" s="201">
        <f>IF(E133="","",IFERROR(VLOOKUP(E133,Listas!$F$2:$G$27,2,FALSE),"Revisar categoría"))</f>
        <v/>
      </c>
      <c r="E133" s="196" t="n"/>
      <c r="F133" s="342" t="n"/>
      <c r="G133" s="202" t="inlineStr">
        <is>
          <t>No</t>
        </is>
      </c>
      <c r="H133" s="196" t="n"/>
      <c r="I133" s="201">
        <f>IF(A133="","",TEXT(A133,"yyyy-mm"))</f>
        <v/>
      </c>
    </row>
    <row r="134">
      <c r="A134" s="344" t="n"/>
      <c r="B134" s="196" t="n"/>
      <c r="C134" s="201">
        <f>IF(D134="","",IF(D134="Ingresos","Ingreso",IF(OR(D134="Gastos fijos",D134="Gastos variables",D134="Futuro"),"Gasto","Revisar")))</f>
        <v/>
      </c>
      <c r="D134" s="201">
        <f>IF(E134="","",IFERROR(VLOOKUP(E134,Listas!$F$2:$G$27,2,FALSE),"Revisar categoría"))</f>
        <v/>
      </c>
      <c r="E134" s="196" t="n"/>
      <c r="F134" s="342" t="n"/>
      <c r="G134" s="202" t="inlineStr">
        <is>
          <t>No</t>
        </is>
      </c>
      <c r="H134" s="196" t="n"/>
      <c r="I134" s="201">
        <f>IF(A134="","",TEXT(A134,"yyyy-mm"))</f>
        <v/>
      </c>
    </row>
    <row r="135">
      <c r="A135" s="344" t="n"/>
      <c r="B135" s="196" t="n"/>
      <c r="C135" s="201">
        <f>IF(D135="","",IF(D135="Ingresos","Ingreso",IF(OR(D135="Gastos fijos",D135="Gastos variables",D135="Futuro"),"Gasto","Revisar")))</f>
        <v/>
      </c>
      <c r="D135" s="201">
        <f>IF(E135="","",IFERROR(VLOOKUP(E135,Listas!$F$2:$G$27,2,FALSE),"Revisar categoría"))</f>
        <v/>
      </c>
      <c r="E135" s="196" t="n"/>
      <c r="F135" s="342" t="n"/>
      <c r="G135" s="202" t="inlineStr">
        <is>
          <t>No</t>
        </is>
      </c>
      <c r="H135" s="196" t="n"/>
      <c r="I135" s="201">
        <f>IF(A135="","",TEXT(A135,"yyyy-mm"))</f>
        <v/>
      </c>
    </row>
    <row r="136">
      <c r="A136" s="344" t="n"/>
      <c r="B136" s="196" t="n"/>
      <c r="C136" s="201">
        <f>IF(D136="","",IF(D136="Ingresos","Ingreso",IF(OR(D136="Gastos fijos",D136="Gastos variables",D136="Futuro"),"Gasto","Revisar")))</f>
        <v/>
      </c>
      <c r="D136" s="201">
        <f>IF(E136="","",IFERROR(VLOOKUP(E136,Listas!$F$2:$G$27,2,FALSE),"Revisar categoría"))</f>
        <v/>
      </c>
      <c r="E136" s="196" t="n"/>
      <c r="F136" s="342" t="n"/>
      <c r="G136" s="202" t="inlineStr">
        <is>
          <t>No</t>
        </is>
      </c>
      <c r="H136" s="196" t="n"/>
      <c r="I136" s="201">
        <f>IF(A136="","",TEXT(A136,"yyyy-mm"))</f>
        <v/>
      </c>
    </row>
    <row r="137">
      <c r="A137" s="344" t="n"/>
      <c r="B137" s="196" t="n"/>
      <c r="C137" s="201">
        <f>IF(D137="","",IF(D137="Ingresos","Ingreso",IF(OR(D137="Gastos fijos",D137="Gastos variables",D137="Futuro"),"Gasto","Revisar")))</f>
        <v/>
      </c>
      <c r="D137" s="201">
        <f>IF(E137="","",IFERROR(VLOOKUP(E137,Listas!$F$2:$G$27,2,FALSE),"Revisar categoría"))</f>
        <v/>
      </c>
      <c r="E137" s="196" t="n"/>
      <c r="F137" s="342" t="n"/>
      <c r="G137" s="202" t="inlineStr">
        <is>
          <t>No</t>
        </is>
      </c>
      <c r="H137" s="196" t="n"/>
      <c r="I137" s="201">
        <f>IF(A137="","",TEXT(A137,"yyyy-mm"))</f>
        <v/>
      </c>
    </row>
    <row r="138">
      <c r="A138" s="344" t="n"/>
      <c r="B138" s="196" t="n"/>
      <c r="C138" s="201">
        <f>IF(D138="","",IF(D138="Ingresos","Ingreso",IF(OR(D138="Gastos fijos",D138="Gastos variables",D138="Futuro"),"Gasto","Revisar")))</f>
        <v/>
      </c>
      <c r="D138" s="201">
        <f>IF(E138="","",IFERROR(VLOOKUP(E138,Listas!$F$2:$G$27,2,FALSE),"Revisar categoría"))</f>
        <v/>
      </c>
      <c r="E138" s="196" t="n"/>
      <c r="F138" s="342" t="n"/>
      <c r="G138" s="202" t="inlineStr">
        <is>
          <t>No</t>
        </is>
      </c>
      <c r="H138" s="196" t="n"/>
      <c r="I138" s="201">
        <f>IF(A138="","",TEXT(A138,"yyyy-mm"))</f>
        <v/>
      </c>
    </row>
    <row r="139">
      <c r="A139" s="344" t="n"/>
      <c r="B139" s="196" t="n"/>
      <c r="C139" s="201">
        <f>IF(D139="","",IF(D139="Ingresos","Ingreso",IF(OR(D139="Gastos fijos",D139="Gastos variables",D139="Futuro"),"Gasto","Revisar")))</f>
        <v/>
      </c>
      <c r="D139" s="201">
        <f>IF(E139="","",IFERROR(VLOOKUP(E139,Listas!$F$2:$G$27,2,FALSE),"Revisar categoría"))</f>
        <v/>
      </c>
      <c r="E139" s="196" t="n"/>
      <c r="F139" s="342" t="n"/>
      <c r="G139" s="202" t="inlineStr">
        <is>
          <t>No</t>
        </is>
      </c>
      <c r="H139" s="196" t="n"/>
      <c r="I139" s="201">
        <f>IF(A139="","",TEXT(A139,"yyyy-mm"))</f>
        <v/>
      </c>
    </row>
    <row r="140">
      <c r="A140" s="344" t="n"/>
      <c r="B140" s="196" t="n"/>
      <c r="C140" s="201">
        <f>IF(D140="","",IF(D140="Ingresos","Ingreso",IF(OR(D140="Gastos fijos",D140="Gastos variables",D140="Futuro"),"Gasto","Revisar")))</f>
        <v/>
      </c>
      <c r="D140" s="201">
        <f>IF(E140="","",IFERROR(VLOOKUP(E140,Listas!$F$2:$G$27,2,FALSE),"Revisar categoría"))</f>
        <v/>
      </c>
      <c r="E140" s="196" t="n"/>
      <c r="F140" s="342" t="n"/>
      <c r="G140" s="202" t="inlineStr">
        <is>
          <t>No</t>
        </is>
      </c>
      <c r="H140" s="196" t="n"/>
      <c r="I140" s="201">
        <f>IF(A140="","",TEXT(A140,"yyyy-mm"))</f>
        <v/>
      </c>
    </row>
    <row r="141">
      <c r="A141" s="344" t="n"/>
      <c r="B141" s="196" t="n"/>
      <c r="C141" s="201">
        <f>IF(D141="","",IF(D141="Ingresos","Ingreso",IF(OR(D141="Gastos fijos",D141="Gastos variables",D141="Futuro"),"Gasto","Revisar")))</f>
        <v/>
      </c>
      <c r="D141" s="201">
        <f>IF(E141="","",IFERROR(VLOOKUP(E141,Listas!$F$2:$G$27,2,FALSE),"Revisar categoría"))</f>
        <v/>
      </c>
      <c r="E141" s="196" t="n"/>
      <c r="F141" s="342" t="n"/>
      <c r="G141" s="202" t="inlineStr">
        <is>
          <t>No</t>
        </is>
      </c>
      <c r="H141" s="196" t="n"/>
      <c r="I141" s="201">
        <f>IF(A141="","",TEXT(A141,"yyyy-mm"))</f>
        <v/>
      </c>
    </row>
    <row r="142">
      <c r="A142" s="344" t="n"/>
      <c r="B142" s="196" t="n"/>
      <c r="C142" s="201">
        <f>IF(D142="","",IF(D142="Ingresos","Ingreso",IF(OR(D142="Gastos fijos",D142="Gastos variables",D142="Futuro"),"Gasto","Revisar")))</f>
        <v/>
      </c>
      <c r="D142" s="201">
        <f>IF(E142="","",IFERROR(VLOOKUP(E142,Listas!$F$2:$G$27,2,FALSE),"Revisar categoría"))</f>
        <v/>
      </c>
      <c r="E142" s="196" t="n"/>
      <c r="F142" s="342" t="n"/>
      <c r="G142" s="202" t="inlineStr">
        <is>
          <t>No</t>
        </is>
      </c>
      <c r="H142" s="196" t="n"/>
      <c r="I142" s="201">
        <f>IF(A142="","",TEXT(A142,"yyyy-mm"))</f>
        <v/>
      </c>
    </row>
    <row r="143">
      <c r="A143" s="344" t="n"/>
      <c r="B143" s="196" t="n"/>
      <c r="C143" s="201">
        <f>IF(D143="","",IF(D143="Ingresos","Ingreso",IF(OR(D143="Gastos fijos",D143="Gastos variables",D143="Futuro"),"Gasto","Revisar")))</f>
        <v/>
      </c>
      <c r="D143" s="201">
        <f>IF(E143="","",IFERROR(VLOOKUP(E143,Listas!$F$2:$G$27,2,FALSE),"Revisar categoría"))</f>
        <v/>
      </c>
      <c r="E143" s="196" t="n"/>
      <c r="F143" s="342" t="n"/>
      <c r="G143" s="202" t="inlineStr">
        <is>
          <t>No</t>
        </is>
      </c>
      <c r="H143" s="196" t="n"/>
      <c r="I143" s="201">
        <f>IF(A143="","",TEXT(A143,"yyyy-mm"))</f>
        <v/>
      </c>
    </row>
    <row r="144">
      <c r="A144" s="344" t="n"/>
      <c r="B144" s="196" t="n"/>
      <c r="C144" s="201">
        <f>IF(D144="","",IF(D144="Ingresos","Ingreso",IF(OR(D144="Gastos fijos",D144="Gastos variables",D144="Futuro"),"Gasto","Revisar")))</f>
        <v/>
      </c>
      <c r="D144" s="201">
        <f>IF(E144="","",IFERROR(VLOOKUP(E144,Listas!$F$2:$G$27,2,FALSE),"Revisar categoría"))</f>
        <v/>
      </c>
      <c r="E144" s="196" t="n"/>
      <c r="F144" s="342" t="n"/>
      <c r="G144" s="202" t="inlineStr">
        <is>
          <t>No</t>
        </is>
      </c>
      <c r="H144" s="196" t="n"/>
      <c r="I144" s="201">
        <f>IF(A144="","",TEXT(A144,"yyyy-mm"))</f>
        <v/>
      </c>
    </row>
    <row r="145">
      <c r="A145" s="344" t="n"/>
      <c r="B145" s="196" t="n"/>
      <c r="C145" s="201">
        <f>IF(D145="","",IF(D145="Ingresos","Ingreso",IF(OR(D145="Gastos fijos",D145="Gastos variables",D145="Futuro"),"Gasto","Revisar")))</f>
        <v/>
      </c>
      <c r="D145" s="201">
        <f>IF(E145="","",IFERROR(VLOOKUP(E145,Listas!$F$2:$G$27,2,FALSE),"Revisar categoría"))</f>
        <v/>
      </c>
      <c r="E145" s="196" t="n"/>
      <c r="F145" s="342" t="n"/>
      <c r="G145" s="202" t="inlineStr">
        <is>
          <t>No</t>
        </is>
      </c>
      <c r="H145" s="196" t="n"/>
      <c r="I145" s="201">
        <f>IF(A145="","",TEXT(A145,"yyyy-mm"))</f>
        <v/>
      </c>
    </row>
    <row r="146">
      <c r="A146" s="344" t="n"/>
      <c r="B146" s="196" t="n"/>
      <c r="C146" s="201">
        <f>IF(D146="","",IF(D146="Ingresos","Ingreso",IF(OR(D146="Gastos fijos",D146="Gastos variables",D146="Futuro"),"Gasto","Revisar")))</f>
        <v/>
      </c>
      <c r="D146" s="201">
        <f>IF(E146="","",IFERROR(VLOOKUP(E146,Listas!$F$2:$G$27,2,FALSE),"Revisar categoría"))</f>
        <v/>
      </c>
      <c r="E146" s="196" t="n"/>
      <c r="F146" s="342" t="n"/>
      <c r="G146" s="202" t="inlineStr">
        <is>
          <t>No</t>
        </is>
      </c>
      <c r="H146" s="196" t="n"/>
      <c r="I146" s="201">
        <f>IF(A146="","",TEXT(A146,"yyyy-mm"))</f>
        <v/>
      </c>
    </row>
    <row r="147">
      <c r="A147" s="344" t="n"/>
      <c r="B147" s="196" t="n"/>
      <c r="C147" s="201">
        <f>IF(D147="","",IF(D147="Ingresos","Ingreso",IF(OR(D147="Gastos fijos",D147="Gastos variables",D147="Futuro"),"Gasto","Revisar")))</f>
        <v/>
      </c>
      <c r="D147" s="201">
        <f>IF(E147="","",IFERROR(VLOOKUP(E147,Listas!$F$2:$G$27,2,FALSE),"Revisar categoría"))</f>
        <v/>
      </c>
      <c r="E147" s="196" t="n"/>
      <c r="F147" s="342" t="n"/>
      <c r="G147" s="202" t="inlineStr">
        <is>
          <t>No</t>
        </is>
      </c>
      <c r="H147" s="196" t="n"/>
      <c r="I147" s="201">
        <f>IF(A147="","",TEXT(A147,"yyyy-mm"))</f>
        <v/>
      </c>
    </row>
    <row r="148">
      <c r="A148" s="344" t="n"/>
      <c r="B148" s="196" t="n"/>
      <c r="C148" s="201">
        <f>IF(D148="","",IF(D148="Ingresos","Ingreso",IF(OR(D148="Gastos fijos",D148="Gastos variables",D148="Futuro"),"Gasto","Revisar")))</f>
        <v/>
      </c>
      <c r="D148" s="201">
        <f>IF(E148="","",IFERROR(VLOOKUP(E148,Listas!$F$2:$G$27,2,FALSE),"Revisar categoría"))</f>
        <v/>
      </c>
      <c r="E148" s="196" t="n"/>
      <c r="F148" s="342" t="n"/>
      <c r="G148" s="202" t="inlineStr">
        <is>
          <t>No</t>
        </is>
      </c>
      <c r="H148" s="196" t="n"/>
      <c r="I148" s="201">
        <f>IF(A148="","",TEXT(A148,"yyyy-mm"))</f>
        <v/>
      </c>
    </row>
    <row r="149">
      <c r="A149" s="344" t="n"/>
      <c r="B149" s="196" t="n"/>
      <c r="C149" s="201">
        <f>IF(D149="","",IF(D149="Ingresos","Ingreso",IF(OR(D149="Gastos fijos",D149="Gastos variables",D149="Futuro"),"Gasto","Revisar")))</f>
        <v/>
      </c>
      <c r="D149" s="201">
        <f>IF(E149="","",IFERROR(VLOOKUP(E149,Listas!$F$2:$G$27,2,FALSE),"Revisar categoría"))</f>
        <v/>
      </c>
      <c r="E149" s="196" t="n"/>
      <c r="F149" s="342" t="n"/>
      <c r="G149" s="202" t="inlineStr">
        <is>
          <t>No</t>
        </is>
      </c>
      <c r="H149" s="196" t="n"/>
      <c r="I149" s="201">
        <f>IF(A149="","",TEXT(A149,"yyyy-mm"))</f>
        <v/>
      </c>
    </row>
    <row r="150">
      <c r="A150" s="344" t="n"/>
      <c r="B150" s="196" t="n"/>
      <c r="C150" s="201">
        <f>IF(D150="","",IF(D150="Ingresos","Ingreso",IF(OR(D150="Gastos fijos",D150="Gastos variables",D150="Futuro"),"Gasto","Revisar")))</f>
        <v/>
      </c>
      <c r="D150" s="201">
        <f>IF(E150="","",IFERROR(VLOOKUP(E150,Listas!$F$2:$G$27,2,FALSE),"Revisar categoría"))</f>
        <v/>
      </c>
      <c r="E150" s="196" t="n"/>
      <c r="F150" s="342" t="n"/>
      <c r="G150" s="202" t="inlineStr">
        <is>
          <t>No</t>
        </is>
      </c>
      <c r="H150" s="196" t="n"/>
      <c r="I150" s="201">
        <f>IF(A150="","",TEXT(A150,"yyyy-mm"))</f>
        <v/>
      </c>
    </row>
    <row r="151">
      <c r="A151" s="344" t="n"/>
      <c r="B151" s="196" t="n"/>
      <c r="C151" s="201">
        <f>IF(D151="","",IF(D151="Ingresos","Ingreso",IF(OR(D151="Gastos fijos",D151="Gastos variables",D151="Futuro"),"Gasto","Revisar")))</f>
        <v/>
      </c>
      <c r="D151" s="201">
        <f>IF(E151="","",IFERROR(VLOOKUP(E151,Listas!$F$2:$G$27,2,FALSE),"Revisar categoría"))</f>
        <v/>
      </c>
      <c r="E151" s="196" t="n"/>
      <c r="F151" s="342" t="n"/>
      <c r="G151" s="202" t="inlineStr">
        <is>
          <t>No</t>
        </is>
      </c>
      <c r="H151" s="196" t="n"/>
      <c r="I151" s="201">
        <f>IF(A151="","",TEXT(A151,"yyyy-mm"))</f>
        <v/>
      </c>
    </row>
    <row r="152">
      <c r="A152" s="344" t="n"/>
      <c r="B152" s="196" t="n"/>
      <c r="C152" s="201">
        <f>IF(D152="","",IF(D152="Ingresos","Ingreso",IF(OR(D152="Gastos fijos",D152="Gastos variables",D152="Futuro"),"Gasto","Revisar")))</f>
        <v/>
      </c>
      <c r="D152" s="201">
        <f>IF(E152="","",IFERROR(VLOOKUP(E152,Listas!$F$2:$G$27,2,FALSE),"Revisar categoría"))</f>
        <v/>
      </c>
      <c r="E152" s="196" t="n"/>
      <c r="F152" s="342" t="n"/>
      <c r="G152" s="202" t="inlineStr">
        <is>
          <t>No</t>
        </is>
      </c>
      <c r="H152" s="196" t="n"/>
      <c r="I152" s="201">
        <f>IF(A152="","",TEXT(A152,"yyyy-mm"))</f>
        <v/>
      </c>
    </row>
    <row r="153">
      <c r="A153" s="344" t="n"/>
      <c r="B153" s="196" t="n"/>
      <c r="C153" s="201">
        <f>IF(D153="","",IF(D153="Ingresos","Ingreso",IF(OR(D153="Gastos fijos",D153="Gastos variables",D153="Futuro"),"Gasto","Revisar")))</f>
        <v/>
      </c>
      <c r="D153" s="201">
        <f>IF(E153="","",IFERROR(VLOOKUP(E153,Listas!$F$2:$G$27,2,FALSE),"Revisar categoría"))</f>
        <v/>
      </c>
      <c r="E153" s="196" t="n"/>
      <c r="F153" s="342" t="n"/>
      <c r="G153" s="202" t="inlineStr">
        <is>
          <t>No</t>
        </is>
      </c>
      <c r="H153" s="196" t="n"/>
      <c r="I153" s="201">
        <f>IF(A153="","",TEXT(A153,"yyyy-mm"))</f>
        <v/>
      </c>
    </row>
    <row r="154">
      <c r="A154" s="344" t="n"/>
      <c r="B154" s="196" t="n"/>
      <c r="C154" s="201">
        <f>IF(D154="","",IF(D154="Ingresos","Ingreso",IF(OR(D154="Gastos fijos",D154="Gastos variables",D154="Futuro"),"Gasto","Revisar")))</f>
        <v/>
      </c>
      <c r="D154" s="201">
        <f>IF(E154="","",IFERROR(VLOOKUP(E154,Listas!$F$2:$G$27,2,FALSE),"Revisar categoría"))</f>
        <v/>
      </c>
      <c r="E154" s="196" t="n"/>
      <c r="F154" s="342" t="n"/>
      <c r="G154" s="202" t="inlineStr">
        <is>
          <t>No</t>
        </is>
      </c>
      <c r="H154" s="196" t="n"/>
      <c r="I154" s="201">
        <f>IF(A154="","",TEXT(A154,"yyyy-mm"))</f>
        <v/>
      </c>
    </row>
    <row r="155">
      <c r="A155" s="344" t="n"/>
      <c r="B155" s="196" t="n"/>
      <c r="C155" s="201">
        <f>IF(D155="","",IF(D155="Ingresos","Ingreso",IF(OR(D155="Gastos fijos",D155="Gastos variables",D155="Futuro"),"Gasto","Revisar")))</f>
        <v/>
      </c>
      <c r="D155" s="201">
        <f>IF(E155="","",IFERROR(VLOOKUP(E155,Listas!$F$2:$G$27,2,FALSE),"Revisar categoría"))</f>
        <v/>
      </c>
      <c r="E155" s="196" t="n"/>
      <c r="F155" s="342" t="n"/>
      <c r="G155" s="202" t="inlineStr">
        <is>
          <t>No</t>
        </is>
      </c>
      <c r="H155" s="196" t="n"/>
      <c r="I155" s="201">
        <f>IF(A155="","",TEXT(A155,"yyyy-mm"))</f>
        <v/>
      </c>
    </row>
    <row r="156">
      <c r="A156" s="344" t="n"/>
      <c r="B156" s="196" t="n"/>
      <c r="C156" s="201">
        <f>IF(D156="","",IF(D156="Ingresos","Ingreso",IF(OR(D156="Gastos fijos",D156="Gastos variables",D156="Futuro"),"Gasto","Revisar")))</f>
        <v/>
      </c>
      <c r="D156" s="201">
        <f>IF(E156="","",IFERROR(VLOOKUP(E156,Listas!$F$2:$G$27,2,FALSE),"Revisar categoría"))</f>
        <v/>
      </c>
      <c r="E156" s="196" t="n"/>
      <c r="F156" s="342" t="n"/>
      <c r="G156" s="202" t="inlineStr">
        <is>
          <t>No</t>
        </is>
      </c>
      <c r="H156" s="196" t="n"/>
      <c r="I156" s="201">
        <f>IF(A156="","",TEXT(A156,"yyyy-mm"))</f>
        <v/>
      </c>
    </row>
    <row r="157">
      <c r="A157" s="344" t="n"/>
      <c r="B157" s="196" t="n"/>
      <c r="C157" s="201">
        <f>IF(D157="","",IF(D157="Ingresos","Ingreso",IF(OR(D157="Gastos fijos",D157="Gastos variables",D157="Futuro"),"Gasto","Revisar")))</f>
        <v/>
      </c>
      <c r="D157" s="201">
        <f>IF(E157="","",IFERROR(VLOOKUP(E157,Listas!$F$2:$G$27,2,FALSE),"Revisar categoría"))</f>
        <v/>
      </c>
      <c r="E157" s="196" t="n"/>
      <c r="F157" s="342" t="n"/>
      <c r="G157" s="202" t="inlineStr">
        <is>
          <t>No</t>
        </is>
      </c>
      <c r="H157" s="196" t="n"/>
      <c r="I157" s="201">
        <f>IF(A157="","",TEXT(A157,"yyyy-mm"))</f>
        <v/>
      </c>
    </row>
    <row r="158">
      <c r="A158" s="344" t="n"/>
      <c r="B158" s="196" t="n"/>
      <c r="C158" s="201">
        <f>IF(D158="","",IF(D158="Ingresos","Ingreso",IF(OR(D158="Gastos fijos",D158="Gastos variables",D158="Futuro"),"Gasto","Revisar")))</f>
        <v/>
      </c>
      <c r="D158" s="201">
        <f>IF(E158="","",IFERROR(VLOOKUP(E158,Listas!$F$2:$G$27,2,FALSE),"Revisar categoría"))</f>
        <v/>
      </c>
      <c r="E158" s="196" t="n"/>
      <c r="F158" s="342" t="n"/>
      <c r="G158" s="202" t="inlineStr">
        <is>
          <t>No</t>
        </is>
      </c>
      <c r="H158" s="196" t="n"/>
      <c r="I158" s="201">
        <f>IF(A158="","",TEXT(A158,"yyyy-mm"))</f>
        <v/>
      </c>
    </row>
    <row r="159">
      <c r="A159" s="344" t="n"/>
      <c r="B159" s="196" t="n"/>
      <c r="C159" s="201">
        <f>IF(D159="","",IF(D159="Ingresos","Ingreso",IF(OR(D159="Gastos fijos",D159="Gastos variables",D159="Futuro"),"Gasto","Revisar")))</f>
        <v/>
      </c>
      <c r="D159" s="201">
        <f>IF(E159="","",IFERROR(VLOOKUP(E159,Listas!$F$2:$G$27,2,FALSE),"Revisar categoría"))</f>
        <v/>
      </c>
      <c r="E159" s="196" t="n"/>
      <c r="F159" s="342" t="n"/>
      <c r="G159" s="202" t="inlineStr">
        <is>
          <t>No</t>
        </is>
      </c>
      <c r="H159" s="196" t="n"/>
      <c r="I159" s="201">
        <f>IF(A159="","",TEXT(A159,"yyyy-mm"))</f>
        <v/>
      </c>
    </row>
    <row r="160">
      <c r="A160" s="344" t="n"/>
      <c r="B160" s="196" t="n"/>
      <c r="C160" s="201">
        <f>IF(D160="","",IF(D160="Ingresos","Ingreso",IF(OR(D160="Gastos fijos",D160="Gastos variables",D160="Futuro"),"Gasto","Revisar")))</f>
        <v/>
      </c>
      <c r="D160" s="201">
        <f>IF(E160="","",IFERROR(VLOOKUP(E160,Listas!$F$2:$G$27,2,FALSE),"Revisar categoría"))</f>
        <v/>
      </c>
      <c r="E160" s="196" t="n"/>
      <c r="F160" s="342" t="n"/>
      <c r="G160" s="202" t="inlineStr">
        <is>
          <t>No</t>
        </is>
      </c>
      <c r="H160" s="196" t="n"/>
      <c r="I160" s="201">
        <f>IF(A160="","",TEXT(A160,"yyyy-mm"))</f>
        <v/>
      </c>
    </row>
    <row r="161">
      <c r="A161" s="344" t="n"/>
      <c r="B161" s="196" t="n"/>
      <c r="C161" s="201">
        <f>IF(D161="","",IF(D161="Ingresos","Ingreso",IF(OR(D161="Gastos fijos",D161="Gastos variables",D161="Futuro"),"Gasto","Revisar")))</f>
        <v/>
      </c>
      <c r="D161" s="201">
        <f>IF(E161="","",IFERROR(VLOOKUP(E161,Listas!$F$2:$G$27,2,FALSE),"Revisar categoría"))</f>
        <v/>
      </c>
      <c r="E161" s="196" t="n"/>
      <c r="F161" s="342" t="n"/>
      <c r="G161" s="202" t="inlineStr">
        <is>
          <t>No</t>
        </is>
      </c>
      <c r="H161" s="196" t="n"/>
      <c r="I161" s="201">
        <f>IF(A161="","",TEXT(A161,"yyyy-mm"))</f>
        <v/>
      </c>
    </row>
    <row r="162">
      <c r="A162" s="344" t="n"/>
      <c r="B162" s="196" t="n"/>
      <c r="C162" s="201">
        <f>IF(D162="","",IF(D162="Ingresos","Ingreso",IF(OR(D162="Gastos fijos",D162="Gastos variables",D162="Futuro"),"Gasto","Revisar")))</f>
        <v/>
      </c>
      <c r="D162" s="201">
        <f>IF(E162="","",IFERROR(VLOOKUP(E162,Listas!$F$2:$G$27,2,FALSE),"Revisar categoría"))</f>
        <v/>
      </c>
      <c r="E162" s="196" t="n"/>
      <c r="F162" s="342" t="n"/>
      <c r="G162" s="202" t="inlineStr">
        <is>
          <t>No</t>
        </is>
      </c>
      <c r="H162" s="196" t="n"/>
      <c r="I162" s="201">
        <f>IF(A162="","",TEXT(A162,"yyyy-mm"))</f>
        <v/>
      </c>
    </row>
    <row r="163">
      <c r="A163" s="344" t="n"/>
      <c r="B163" s="196" t="n"/>
      <c r="C163" s="201">
        <f>IF(D163="","",IF(D163="Ingresos","Ingreso",IF(OR(D163="Gastos fijos",D163="Gastos variables",D163="Futuro"),"Gasto","Revisar")))</f>
        <v/>
      </c>
      <c r="D163" s="201">
        <f>IF(E163="","",IFERROR(VLOOKUP(E163,Listas!$F$2:$G$27,2,FALSE),"Revisar categoría"))</f>
        <v/>
      </c>
      <c r="E163" s="196" t="n"/>
      <c r="F163" s="342" t="n"/>
      <c r="G163" s="202" t="inlineStr">
        <is>
          <t>No</t>
        </is>
      </c>
      <c r="H163" s="196" t="n"/>
      <c r="I163" s="201">
        <f>IF(A163="","",TEXT(A163,"yyyy-mm"))</f>
        <v/>
      </c>
    </row>
    <row r="164">
      <c r="A164" s="344" t="n"/>
      <c r="B164" s="196" t="n"/>
      <c r="C164" s="201">
        <f>IF(D164="","",IF(D164="Ingresos","Ingreso",IF(OR(D164="Gastos fijos",D164="Gastos variables",D164="Futuro"),"Gasto","Revisar")))</f>
        <v/>
      </c>
      <c r="D164" s="201">
        <f>IF(E164="","",IFERROR(VLOOKUP(E164,Listas!$F$2:$G$27,2,FALSE),"Revisar categoría"))</f>
        <v/>
      </c>
      <c r="E164" s="196" t="n"/>
      <c r="F164" s="342" t="n"/>
      <c r="G164" s="202" t="inlineStr">
        <is>
          <t>No</t>
        </is>
      </c>
      <c r="H164" s="196" t="n"/>
      <c r="I164" s="201">
        <f>IF(A164="","",TEXT(A164,"yyyy-mm"))</f>
        <v/>
      </c>
    </row>
    <row r="165">
      <c r="A165" s="344" t="n"/>
      <c r="B165" s="196" t="n"/>
      <c r="C165" s="201">
        <f>IF(D165="","",IF(D165="Ingresos","Ingreso",IF(OR(D165="Gastos fijos",D165="Gastos variables",D165="Futuro"),"Gasto","Revisar")))</f>
        <v/>
      </c>
      <c r="D165" s="201">
        <f>IF(E165="","",IFERROR(VLOOKUP(E165,Listas!$F$2:$G$27,2,FALSE),"Revisar categoría"))</f>
        <v/>
      </c>
      <c r="E165" s="196" t="n"/>
      <c r="F165" s="342" t="n"/>
      <c r="G165" s="202" t="inlineStr">
        <is>
          <t>No</t>
        </is>
      </c>
      <c r="H165" s="196" t="n"/>
      <c r="I165" s="201">
        <f>IF(A165="","",TEXT(A165,"yyyy-mm"))</f>
        <v/>
      </c>
    </row>
    <row r="166">
      <c r="A166" s="344" t="n"/>
      <c r="B166" s="196" t="n"/>
      <c r="C166" s="201">
        <f>IF(D166="","",IF(D166="Ingresos","Ingreso",IF(OR(D166="Gastos fijos",D166="Gastos variables",D166="Futuro"),"Gasto","Revisar")))</f>
        <v/>
      </c>
      <c r="D166" s="201">
        <f>IF(E166="","",IFERROR(VLOOKUP(E166,Listas!$F$2:$G$27,2,FALSE),"Revisar categoría"))</f>
        <v/>
      </c>
      <c r="E166" s="196" t="n"/>
      <c r="F166" s="342" t="n"/>
      <c r="G166" s="202" t="inlineStr">
        <is>
          <t>No</t>
        </is>
      </c>
      <c r="H166" s="196" t="n"/>
      <c r="I166" s="201">
        <f>IF(A166="","",TEXT(A166,"yyyy-mm"))</f>
        <v/>
      </c>
    </row>
    <row r="167">
      <c r="A167" s="344" t="n"/>
      <c r="B167" s="196" t="n"/>
      <c r="C167" s="201">
        <f>IF(D167="","",IF(D167="Ingresos","Ingreso",IF(OR(D167="Gastos fijos",D167="Gastos variables",D167="Futuro"),"Gasto","Revisar")))</f>
        <v/>
      </c>
      <c r="D167" s="201">
        <f>IF(E167="","",IFERROR(VLOOKUP(E167,Listas!$F$2:$G$27,2,FALSE),"Revisar categoría"))</f>
        <v/>
      </c>
      <c r="E167" s="196" t="n"/>
      <c r="F167" s="342" t="n"/>
      <c r="G167" s="202" t="inlineStr">
        <is>
          <t>No</t>
        </is>
      </c>
      <c r="H167" s="196" t="n"/>
      <c r="I167" s="201">
        <f>IF(A167="","",TEXT(A167,"yyyy-mm"))</f>
        <v/>
      </c>
    </row>
    <row r="168">
      <c r="A168" s="344" t="n"/>
      <c r="B168" s="196" t="n"/>
      <c r="C168" s="201">
        <f>IF(D168="","",IF(D168="Ingresos","Ingreso",IF(OR(D168="Gastos fijos",D168="Gastos variables",D168="Futuro"),"Gasto","Revisar")))</f>
        <v/>
      </c>
      <c r="D168" s="201">
        <f>IF(E168="","",IFERROR(VLOOKUP(E168,Listas!$F$2:$G$27,2,FALSE),"Revisar categoría"))</f>
        <v/>
      </c>
      <c r="E168" s="196" t="n"/>
      <c r="F168" s="342" t="n"/>
      <c r="G168" s="202" t="inlineStr">
        <is>
          <t>No</t>
        </is>
      </c>
      <c r="H168" s="196" t="n"/>
      <c r="I168" s="201">
        <f>IF(A168="","",TEXT(A168,"yyyy-mm"))</f>
        <v/>
      </c>
    </row>
    <row r="169">
      <c r="A169" s="344" t="n"/>
      <c r="B169" s="196" t="n"/>
      <c r="C169" s="201">
        <f>IF(D169="","",IF(D169="Ingresos","Ingreso",IF(OR(D169="Gastos fijos",D169="Gastos variables",D169="Futuro"),"Gasto","Revisar")))</f>
        <v/>
      </c>
      <c r="D169" s="201">
        <f>IF(E169="","",IFERROR(VLOOKUP(E169,Listas!$F$2:$G$27,2,FALSE),"Revisar categoría"))</f>
        <v/>
      </c>
      <c r="E169" s="196" t="n"/>
      <c r="F169" s="342" t="n"/>
      <c r="G169" s="202" t="inlineStr">
        <is>
          <t>No</t>
        </is>
      </c>
      <c r="H169" s="196" t="n"/>
      <c r="I169" s="201">
        <f>IF(A169="","",TEXT(A169,"yyyy-mm"))</f>
        <v/>
      </c>
    </row>
    <row r="170">
      <c r="A170" s="344" t="n"/>
      <c r="B170" s="196" t="n"/>
      <c r="C170" s="201">
        <f>IF(D170="","",IF(D170="Ingresos","Ingreso",IF(OR(D170="Gastos fijos",D170="Gastos variables",D170="Futuro"),"Gasto","Revisar")))</f>
        <v/>
      </c>
      <c r="D170" s="201">
        <f>IF(E170="","",IFERROR(VLOOKUP(E170,Listas!$F$2:$G$27,2,FALSE),"Revisar categoría"))</f>
        <v/>
      </c>
      <c r="E170" s="196" t="n"/>
      <c r="F170" s="342" t="n"/>
      <c r="G170" s="202" t="inlineStr">
        <is>
          <t>No</t>
        </is>
      </c>
      <c r="H170" s="196" t="n"/>
      <c r="I170" s="201">
        <f>IF(A170="","",TEXT(A170,"yyyy-mm"))</f>
        <v/>
      </c>
    </row>
    <row r="171">
      <c r="A171" s="344" t="n"/>
      <c r="B171" s="196" t="n"/>
      <c r="C171" s="201">
        <f>IF(D171="","",IF(D171="Ingresos","Ingreso",IF(OR(D171="Gastos fijos",D171="Gastos variables",D171="Futuro"),"Gasto","Revisar")))</f>
        <v/>
      </c>
      <c r="D171" s="201">
        <f>IF(E171="","",IFERROR(VLOOKUP(E171,Listas!$F$2:$G$27,2,FALSE),"Revisar categoría"))</f>
        <v/>
      </c>
      <c r="E171" s="196" t="n"/>
      <c r="F171" s="342" t="n"/>
      <c r="G171" s="202" t="inlineStr">
        <is>
          <t>No</t>
        </is>
      </c>
      <c r="H171" s="196" t="n"/>
      <c r="I171" s="201">
        <f>IF(A171="","",TEXT(A171,"yyyy-mm"))</f>
        <v/>
      </c>
    </row>
    <row r="172">
      <c r="A172" s="344" t="n"/>
      <c r="B172" s="196" t="n"/>
      <c r="C172" s="201">
        <f>IF(D172="","",IF(D172="Ingresos","Ingreso",IF(OR(D172="Gastos fijos",D172="Gastos variables",D172="Futuro"),"Gasto","Revisar")))</f>
        <v/>
      </c>
      <c r="D172" s="201">
        <f>IF(E172="","",IFERROR(VLOOKUP(E172,Listas!$F$2:$G$27,2,FALSE),"Revisar categoría"))</f>
        <v/>
      </c>
      <c r="E172" s="196" t="n"/>
      <c r="F172" s="342" t="n"/>
      <c r="G172" s="202" t="inlineStr">
        <is>
          <t>No</t>
        </is>
      </c>
      <c r="H172" s="196" t="n"/>
      <c r="I172" s="201">
        <f>IF(A172="","",TEXT(A172,"yyyy-mm"))</f>
        <v/>
      </c>
    </row>
    <row r="173">
      <c r="A173" s="344" t="n"/>
      <c r="B173" s="196" t="n"/>
      <c r="C173" s="201">
        <f>IF(D173="","",IF(D173="Ingresos","Ingreso",IF(OR(D173="Gastos fijos",D173="Gastos variables",D173="Futuro"),"Gasto","Revisar")))</f>
        <v/>
      </c>
      <c r="D173" s="201">
        <f>IF(E173="","",IFERROR(VLOOKUP(E173,Listas!$F$2:$G$27,2,FALSE),"Revisar categoría"))</f>
        <v/>
      </c>
      <c r="E173" s="196" t="n"/>
      <c r="F173" s="342" t="n"/>
      <c r="G173" s="202" t="inlineStr">
        <is>
          <t>No</t>
        </is>
      </c>
      <c r="H173" s="196" t="n"/>
      <c r="I173" s="201">
        <f>IF(A173="","",TEXT(A173,"yyyy-mm"))</f>
        <v/>
      </c>
    </row>
    <row r="174">
      <c r="A174" s="344" t="n"/>
      <c r="B174" s="196" t="n"/>
      <c r="C174" s="201">
        <f>IF(D174="","",IF(D174="Ingresos","Ingreso",IF(OR(D174="Gastos fijos",D174="Gastos variables",D174="Futuro"),"Gasto","Revisar")))</f>
        <v/>
      </c>
      <c r="D174" s="201">
        <f>IF(E174="","",IFERROR(VLOOKUP(E174,Listas!$F$2:$G$27,2,FALSE),"Revisar categoría"))</f>
        <v/>
      </c>
      <c r="E174" s="196" t="n"/>
      <c r="F174" s="342" t="n"/>
      <c r="G174" s="202" t="inlineStr">
        <is>
          <t>No</t>
        </is>
      </c>
      <c r="H174" s="196" t="n"/>
      <c r="I174" s="201">
        <f>IF(A174="","",TEXT(A174,"yyyy-mm"))</f>
        <v/>
      </c>
    </row>
    <row r="175">
      <c r="A175" s="344" t="n"/>
      <c r="B175" s="196" t="n"/>
      <c r="C175" s="201">
        <f>IF(D175="","",IF(D175="Ingresos","Ingreso",IF(OR(D175="Gastos fijos",D175="Gastos variables",D175="Futuro"),"Gasto","Revisar")))</f>
        <v/>
      </c>
      <c r="D175" s="201">
        <f>IF(E175="","",IFERROR(VLOOKUP(E175,Listas!$F$2:$G$27,2,FALSE),"Revisar categoría"))</f>
        <v/>
      </c>
      <c r="E175" s="196" t="n"/>
      <c r="F175" s="342" t="n"/>
      <c r="G175" s="202" t="inlineStr">
        <is>
          <t>No</t>
        </is>
      </c>
      <c r="H175" s="196" t="n"/>
      <c r="I175" s="201">
        <f>IF(A175="","",TEXT(A175,"yyyy-mm"))</f>
        <v/>
      </c>
    </row>
    <row r="176">
      <c r="A176" s="344" t="n"/>
      <c r="B176" s="196" t="n"/>
      <c r="C176" s="201">
        <f>IF(D176="","",IF(D176="Ingresos","Ingreso",IF(OR(D176="Gastos fijos",D176="Gastos variables",D176="Futuro"),"Gasto","Revisar")))</f>
        <v/>
      </c>
      <c r="D176" s="201">
        <f>IF(E176="","",IFERROR(VLOOKUP(E176,Listas!$F$2:$G$27,2,FALSE),"Revisar categoría"))</f>
        <v/>
      </c>
      <c r="E176" s="196" t="n"/>
      <c r="F176" s="342" t="n"/>
      <c r="G176" s="202" t="inlineStr">
        <is>
          <t>No</t>
        </is>
      </c>
      <c r="H176" s="196" t="n"/>
      <c r="I176" s="201">
        <f>IF(A176="","",TEXT(A176,"yyyy-mm"))</f>
        <v/>
      </c>
    </row>
    <row r="177">
      <c r="A177" s="344" t="n"/>
      <c r="B177" s="196" t="n"/>
      <c r="C177" s="201">
        <f>IF(D177="","",IF(D177="Ingresos","Ingreso",IF(OR(D177="Gastos fijos",D177="Gastos variables",D177="Futuro"),"Gasto","Revisar")))</f>
        <v/>
      </c>
      <c r="D177" s="201">
        <f>IF(E177="","",IFERROR(VLOOKUP(E177,Listas!$F$2:$G$27,2,FALSE),"Revisar categoría"))</f>
        <v/>
      </c>
      <c r="E177" s="196" t="n"/>
      <c r="F177" s="342" t="n"/>
      <c r="G177" s="202" t="inlineStr">
        <is>
          <t>No</t>
        </is>
      </c>
      <c r="H177" s="196" t="n"/>
      <c r="I177" s="201">
        <f>IF(A177="","",TEXT(A177,"yyyy-mm"))</f>
        <v/>
      </c>
    </row>
    <row r="178">
      <c r="A178" s="344" t="n"/>
      <c r="B178" s="196" t="n"/>
      <c r="C178" s="201">
        <f>IF(D178="","",IF(D178="Ingresos","Ingreso",IF(OR(D178="Gastos fijos",D178="Gastos variables",D178="Futuro"),"Gasto","Revisar")))</f>
        <v/>
      </c>
      <c r="D178" s="201">
        <f>IF(E178="","",IFERROR(VLOOKUP(E178,Listas!$F$2:$G$27,2,FALSE),"Revisar categoría"))</f>
        <v/>
      </c>
      <c r="E178" s="196" t="n"/>
      <c r="F178" s="342" t="n"/>
      <c r="G178" s="202" t="inlineStr">
        <is>
          <t>No</t>
        </is>
      </c>
      <c r="H178" s="196" t="n"/>
      <c r="I178" s="201">
        <f>IF(A178="","",TEXT(A178,"yyyy-mm"))</f>
        <v/>
      </c>
    </row>
    <row r="179">
      <c r="A179" s="344" t="n"/>
      <c r="B179" s="196" t="n"/>
      <c r="C179" s="201">
        <f>IF(D179="","",IF(D179="Ingresos","Ingreso",IF(OR(D179="Gastos fijos",D179="Gastos variables",D179="Futuro"),"Gasto","Revisar")))</f>
        <v/>
      </c>
      <c r="D179" s="201">
        <f>IF(E179="","",IFERROR(VLOOKUP(E179,Listas!$F$2:$G$27,2,FALSE),"Revisar categoría"))</f>
        <v/>
      </c>
      <c r="E179" s="196" t="n"/>
      <c r="F179" s="342" t="n"/>
      <c r="G179" s="202" t="inlineStr">
        <is>
          <t>No</t>
        </is>
      </c>
      <c r="H179" s="196" t="n"/>
      <c r="I179" s="201">
        <f>IF(A179="","",TEXT(A179,"yyyy-mm"))</f>
        <v/>
      </c>
    </row>
    <row r="180">
      <c r="A180" s="344" t="n"/>
      <c r="B180" s="196" t="n"/>
      <c r="C180" s="201">
        <f>IF(D180="","",IF(D180="Ingresos","Ingreso",IF(OR(D180="Gastos fijos",D180="Gastos variables",D180="Futuro"),"Gasto","Revisar")))</f>
        <v/>
      </c>
      <c r="D180" s="201">
        <f>IF(E180="","",IFERROR(VLOOKUP(E180,Listas!$F$2:$G$27,2,FALSE),"Revisar categoría"))</f>
        <v/>
      </c>
      <c r="E180" s="196" t="n"/>
      <c r="F180" s="342" t="n"/>
      <c r="G180" s="202" t="inlineStr">
        <is>
          <t>No</t>
        </is>
      </c>
      <c r="H180" s="196" t="n"/>
      <c r="I180" s="201">
        <f>IF(A180="","",TEXT(A180,"yyyy-mm"))</f>
        <v/>
      </c>
    </row>
    <row r="181">
      <c r="A181" s="344" t="n"/>
      <c r="B181" s="196" t="n"/>
      <c r="C181" s="201">
        <f>IF(D181="","",IF(D181="Ingresos","Ingreso",IF(OR(D181="Gastos fijos",D181="Gastos variables",D181="Futuro"),"Gasto","Revisar")))</f>
        <v/>
      </c>
      <c r="D181" s="201">
        <f>IF(E181="","",IFERROR(VLOOKUP(E181,Listas!$F$2:$G$27,2,FALSE),"Revisar categoría"))</f>
        <v/>
      </c>
      <c r="E181" s="196" t="n"/>
      <c r="F181" s="342" t="n"/>
      <c r="G181" s="202" t="inlineStr">
        <is>
          <t>No</t>
        </is>
      </c>
      <c r="H181" s="196" t="n"/>
      <c r="I181" s="201">
        <f>IF(A181="","",TEXT(A181,"yyyy-mm"))</f>
        <v/>
      </c>
    </row>
    <row r="182">
      <c r="A182" s="344" t="n"/>
      <c r="B182" s="196" t="n"/>
      <c r="C182" s="201">
        <f>IF(D182="","",IF(D182="Ingresos","Ingreso",IF(OR(D182="Gastos fijos",D182="Gastos variables",D182="Futuro"),"Gasto","Revisar")))</f>
        <v/>
      </c>
      <c r="D182" s="201">
        <f>IF(E182="","",IFERROR(VLOOKUP(E182,Listas!$F$2:$G$27,2,FALSE),"Revisar categoría"))</f>
        <v/>
      </c>
      <c r="E182" s="196" t="n"/>
      <c r="F182" s="342" t="n"/>
      <c r="G182" s="202" t="inlineStr">
        <is>
          <t>No</t>
        </is>
      </c>
      <c r="H182" s="196" t="n"/>
      <c r="I182" s="201">
        <f>IF(A182="","",TEXT(A182,"yyyy-mm"))</f>
        <v/>
      </c>
    </row>
    <row r="183">
      <c r="A183" s="344" t="n"/>
      <c r="B183" s="196" t="n"/>
      <c r="C183" s="201">
        <f>IF(D183="","",IF(D183="Ingresos","Ingreso",IF(OR(D183="Gastos fijos",D183="Gastos variables",D183="Futuro"),"Gasto","Revisar")))</f>
        <v/>
      </c>
      <c r="D183" s="201">
        <f>IF(E183="","",IFERROR(VLOOKUP(E183,Listas!$F$2:$G$27,2,FALSE),"Revisar categoría"))</f>
        <v/>
      </c>
      <c r="E183" s="196" t="n"/>
      <c r="F183" s="342" t="n"/>
      <c r="G183" s="202" t="inlineStr">
        <is>
          <t>No</t>
        </is>
      </c>
      <c r="H183" s="196" t="n"/>
      <c r="I183" s="201">
        <f>IF(A183="","",TEXT(A183,"yyyy-mm"))</f>
        <v/>
      </c>
    </row>
    <row r="184">
      <c r="A184" s="344" t="n"/>
      <c r="B184" s="196" t="n"/>
      <c r="C184" s="201">
        <f>IF(D184="","",IF(D184="Ingresos","Ingreso",IF(OR(D184="Gastos fijos",D184="Gastos variables",D184="Futuro"),"Gasto","Revisar")))</f>
        <v/>
      </c>
      <c r="D184" s="201">
        <f>IF(E184="","",IFERROR(VLOOKUP(E184,Listas!$F$2:$G$27,2,FALSE),"Revisar categoría"))</f>
        <v/>
      </c>
      <c r="E184" s="196" t="n"/>
      <c r="F184" s="342" t="n"/>
      <c r="G184" s="202" t="inlineStr">
        <is>
          <t>No</t>
        </is>
      </c>
      <c r="H184" s="196" t="n"/>
      <c r="I184" s="201">
        <f>IF(A184="","",TEXT(A184,"yyyy-mm"))</f>
        <v/>
      </c>
    </row>
    <row r="185">
      <c r="A185" s="344" t="n"/>
      <c r="B185" s="196" t="n"/>
      <c r="C185" s="201">
        <f>IF(D185="","",IF(D185="Ingresos","Ingreso",IF(OR(D185="Gastos fijos",D185="Gastos variables",D185="Futuro"),"Gasto","Revisar")))</f>
        <v/>
      </c>
      <c r="D185" s="201">
        <f>IF(E185="","",IFERROR(VLOOKUP(E185,Listas!$F$2:$G$27,2,FALSE),"Revisar categoría"))</f>
        <v/>
      </c>
      <c r="E185" s="196" t="n"/>
      <c r="F185" s="342" t="n"/>
      <c r="G185" s="202" t="inlineStr">
        <is>
          <t>No</t>
        </is>
      </c>
      <c r="H185" s="196" t="n"/>
      <c r="I185" s="201">
        <f>IF(A185="","",TEXT(A185,"yyyy-mm"))</f>
        <v/>
      </c>
    </row>
    <row r="186">
      <c r="A186" s="344" t="n"/>
      <c r="B186" s="196" t="n"/>
      <c r="C186" s="201">
        <f>IF(D186="","",IF(D186="Ingresos","Ingreso",IF(OR(D186="Gastos fijos",D186="Gastos variables",D186="Futuro"),"Gasto","Revisar")))</f>
        <v/>
      </c>
      <c r="D186" s="201">
        <f>IF(E186="","",IFERROR(VLOOKUP(E186,Listas!$F$2:$G$27,2,FALSE),"Revisar categoría"))</f>
        <v/>
      </c>
      <c r="E186" s="196" t="n"/>
      <c r="F186" s="342" t="n"/>
      <c r="G186" s="202" t="inlineStr">
        <is>
          <t>No</t>
        </is>
      </c>
      <c r="H186" s="196" t="n"/>
      <c r="I186" s="201">
        <f>IF(A186="","",TEXT(A186,"yyyy-mm"))</f>
        <v/>
      </c>
    </row>
    <row r="187">
      <c r="A187" s="344" t="n"/>
      <c r="B187" s="196" t="n"/>
      <c r="C187" s="201">
        <f>IF(D187="","",IF(D187="Ingresos","Ingreso",IF(OR(D187="Gastos fijos",D187="Gastos variables",D187="Futuro"),"Gasto","Revisar")))</f>
        <v/>
      </c>
      <c r="D187" s="201">
        <f>IF(E187="","",IFERROR(VLOOKUP(E187,Listas!$F$2:$G$27,2,FALSE),"Revisar categoría"))</f>
        <v/>
      </c>
      <c r="E187" s="196" t="n"/>
      <c r="F187" s="342" t="n"/>
      <c r="G187" s="202" t="inlineStr">
        <is>
          <t>No</t>
        </is>
      </c>
      <c r="H187" s="196" t="n"/>
      <c r="I187" s="201">
        <f>IF(A187="","",TEXT(A187,"yyyy-mm"))</f>
        <v/>
      </c>
    </row>
    <row r="188">
      <c r="A188" s="344" t="n"/>
      <c r="B188" s="196" t="n"/>
      <c r="C188" s="201">
        <f>IF(D188="","",IF(D188="Ingresos","Ingreso",IF(OR(D188="Gastos fijos",D188="Gastos variables",D188="Futuro"),"Gasto","Revisar")))</f>
        <v/>
      </c>
      <c r="D188" s="201">
        <f>IF(E188="","",IFERROR(VLOOKUP(E188,Listas!$F$2:$G$27,2,FALSE),"Revisar categoría"))</f>
        <v/>
      </c>
      <c r="E188" s="196" t="n"/>
      <c r="F188" s="342" t="n"/>
      <c r="G188" s="202" t="inlineStr">
        <is>
          <t>No</t>
        </is>
      </c>
      <c r="H188" s="196" t="n"/>
      <c r="I188" s="201">
        <f>IF(A188="","",TEXT(A188,"yyyy-mm"))</f>
        <v/>
      </c>
    </row>
    <row r="189">
      <c r="A189" s="344" t="n"/>
      <c r="B189" s="196" t="n"/>
      <c r="C189" s="201">
        <f>IF(D189="","",IF(D189="Ingresos","Ingreso",IF(OR(D189="Gastos fijos",D189="Gastos variables",D189="Futuro"),"Gasto","Revisar")))</f>
        <v/>
      </c>
      <c r="D189" s="201">
        <f>IF(E189="","",IFERROR(VLOOKUP(E189,Listas!$F$2:$G$27,2,FALSE),"Revisar categoría"))</f>
        <v/>
      </c>
      <c r="E189" s="196" t="n"/>
      <c r="F189" s="342" t="n"/>
      <c r="G189" s="202" t="inlineStr">
        <is>
          <t>No</t>
        </is>
      </c>
      <c r="H189" s="196" t="n"/>
      <c r="I189" s="201">
        <f>IF(A189="","",TEXT(A189,"yyyy-mm"))</f>
        <v/>
      </c>
    </row>
    <row r="190">
      <c r="A190" s="344" t="n"/>
      <c r="B190" s="196" t="n"/>
      <c r="C190" s="201">
        <f>IF(D190="","",IF(D190="Ingresos","Ingreso",IF(OR(D190="Gastos fijos",D190="Gastos variables",D190="Futuro"),"Gasto","Revisar")))</f>
        <v/>
      </c>
      <c r="D190" s="201">
        <f>IF(E190="","",IFERROR(VLOOKUP(E190,Listas!$F$2:$G$27,2,FALSE),"Revisar categoría"))</f>
        <v/>
      </c>
      <c r="E190" s="196" t="n"/>
      <c r="F190" s="342" t="n"/>
      <c r="G190" s="202" t="inlineStr">
        <is>
          <t>No</t>
        </is>
      </c>
      <c r="H190" s="196" t="n"/>
      <c r="I190" s="201">
        <f>IF(A190="","",TEXT(A190,"yyyy-mm"))</f>
        <v/>
      </c>
    </row>
    <row r="191">
      <c r="A191" s="344" t="n"/>
      <c r="B191" s="196" t="n"/>
      <c r="C191" s="201">
        <f>IF(D191="","",IF(D191="Ingresos","Ingreso",IF(OR(D191="Gastos fijos",D191="Gastos variables",D191="Futuro"),"Gasto","Revisar")))</f>
        <v/>
      </c>
      <c r="D191" s="201">
        <f>IF(E191="","",IFERROR(VLOOKUP(E191,Listas!$F$2:$G$27,2,FALSE),"Revisar categoría"))</f>
        <v/>
      </c>
      <c r="E191" s="196" t="n"/>
      <c r="F191" s="342" t="n"/>
      <c r="G191" s="202" t="inlineStr">
        <is>
          <t>No</t>
        </is>
      </c>
      <c r="H191" s="196" t="n"/>
      <c r="I191" s="201">
        <f>IF(A191="","",TEXT(A191,"yyyy-mm"))</f>
        <v/>
      </c>
    </row>
    <row r="192">
      <c r="A192" s="344" t="n"/>
      <c r="B192" s="196" t="n"/>
      <c r="C192" s="201">
        <f>IF(D192="","",IF(D192="Ingresos","Ingreso",IF(OR(D192="Gastos fijos",D192="Gastos variables",D192="Futuro"),"Gasto","Revisar")))</f>
        <v/>
      </c>
      <c r="D192" s="201">
        <f>IF(E192="","",IFERROR(VLOOKUP(E192,Listas!$F$2:$G$27,2,FALSE),"Revisar categoría"))</f>
        <v/>
      </c>
      <c r="E192" s="196" t="n"/>
      <c r="F192" s="342" t="n"/>
      <c r="G192" s="202" t="inlineStr">
        <is>
          <t>No</t>
        </is>
      </c>
      <c r="H192" s="196" t="n"/>
      <c r="I192" s="201">
        <f>IF(A192="","",TEXT(A192,"yyyy-mm"))</f>
        <v/>
      </c>
    </row>
    <row r="193">
      <c r="A193" s="344" t="n"/>
      <c r="B193" s="196" t="n"/>
      <c r="C193" s="201">
        <f>IF(D193="","",IF(D193="Ingresos","Ingreso",IF(OR(D193="Gastos fijos",D193="Gastos variables",D193="Futuro"),"Gasto","Revisar")))</f>
        <v/>
      </c>
      <c r="D193" s="201">
        <f>IF(E193="","",IFERROR(VLOOKUP(E193,Listas!$F$2:$G$27,2,FALSE),"Revisar categoría"))</f>
        <v/>
      </c>
      <c r="E193" s="196" t="n"/>
      <c r="F193" s="342" t="n"/>
      <c r="G193" s="202" t="inlineStr">
        <is>
          <t>No</t>
        </is>
      </c>
      <c r="H193" s="196" t="n"/>
      <c r="I193" s="201">
        <f>IF(A193="","",TEXT(A193,"yyyy-mm"))</f>
        <v/>
      </c>
    </row>
    <row r="194">
      <c r="A194" s="344" t="n"/>
      <c r="B194" s="196" t="n"/>
      <c r="C194" s="201">
        <f>IF(D194="","",IF(D194="Ingresos","Ingreso",IF(OR(D194="Gastos fijos",D194="Gastos variables",D194="Futuro"),"Gasto","Revisar")))</f>
        <v/>
      </c>
      <c r="D194" s="201">
        <f>IF(E194="","",IFERROR(VLOOKUP(E194,Listas!$F$2:$G$27,2,FALSE),"Revisar categoría"))</f>
        <v/>
      </c>
      <c r="E194" s="196" t="n"/>
      <c r="F194" s="342" t="n"/>
      <c r="G194" s="202" t="inlineStr">
        <is>
          <t>No</t>
        </is>
      </c>
      <c r="H194" s="196" t="n"/>
      <c r="I194" s="201">
        <f>IF(A194="","",TEXT(A194,"yyyy-mm"))</f>
        <v/>
      </c>
    </row>
    <row r="195">
      <c r="A195" s="344" t="n"/>
      <c r="B195" s="196" t="n"/>
      <c r="C195" s="201">
        <f>IF(D195="","",IF(D195="Ingresos","Ingreso",IF(OR(D195="Gastos fijos",D195="Gastos variables",D195="Futuro"),"Gasto","Revisar")))</f>
        <v/>
      </c>
      <c r="D195" s="201">
        <f>IF(E195="","",IFERROR(VLOOKUP(E195,Listas!$F$2:$G$27,2,FALSE),"Revisar categoría"))</f>
        <v/>
      </c>
      <c r="E195" s="196" t="n"/>
      <c r="F195" s="342" t="n"/>
      <c r="G195" s="202" t="inlineStr">
        <is>
          <t>No</t>
        </is>
      </c>
      <c r="H195" s="196" t="n"/>
      <c r="I195" s="201">
        <f>IF(A195="","",TEXT(A195,"yyyy-mm"))</f>
        <v/>
      </c>
    </row>
    <row r="196">
      <c r="A196" s="344" t="n"/>
      <c r="B196" s="196" t="n"/>
      <c r="C196" s="201">
        <f>IF(D196="","",IF(D196="Ingresos","Ingreso",IF(OR(D196="Gastos fijos",D196="Gastos variables",D196="Futuro"),"Gasto","Revisar")))</f>
        <v/>
      </c>
      <c r="D196" s="201">
        <f>IF(E196="","",IFERROR(VLOOKUP(E196,Listas!$F$2:$G$27,2,FALSE),"Revisar categoría"))</f>
        <v/>
      </c>
      <c r="E196" s="196" t="n"/>
      <c r="F196" s="342" t="n"/>
      <c r="G196" s="202" t="inlineStr">
        <is>
          <t>No</t>
        </is>
      </c>
      <c r="H196" s="196" t="n"/>
      <c r="I196" s="201">
        <f>IF(A196="","",TEXT(A196,"yyyy-mm"))</f>
        <v/>
      </c>
    </row>
    <row r="197">
      <c r="A197" s="344" t="n"/>
      <c r="B197" s="196" t="n"/>
      <c r="C197" s="201">
        <f>IF(D197="","",IF(D197="Ingresos","Ingreso",IF(OR(D197="Gastos fijos",D197="Gastos variables",D197="Futuro"),"Gasto","Revisar")))</f>
        <v/>
      </c>
      <c r="D197" s="201">
        <f>IF(E197="","",IFERROR(VLOOKUP(E197,Listas!$F$2:$G$27,2,FALSE),"Revisar categoría"))</f>
        <v/>
      </c>
      <c r="E197" s="196" t="n"/>
      <c r="F197" s="342" t="n"/>
      <c r="G197" s="202" t="inlineStr">
        <is>
          <t>No</t>
        </is>
      </c>
      <c r="H197" s="196" t="n"/>
      <c r="I197" s="201">
        <f>IF(A197="","",TEXT(A197,"yyyy-mm"))</f>
        <v/>
      </c>
    </row>
    <row r="198">
      <c r="A198" s="344" t="n"/>
      <c r="B198" s="196" t="n"/>
      <c r="C198" s="201">
        <f>IF(D198="","",IF(D198="Ingresos","Ingreso",IF(OR(D198="Gastos fijos",D198="Gastos variables",D198="Futuro"),"Gasto","Revisar")))</f>
        <v/>
      </c>
      <c r="D198" s="201">
        <f>IF(E198="","",IFERROR(VLOOKUP(E198,Listas!$F$2:$G$27,2,FALSE),"Revisar categoría"))</f>
        <v/>
      </c>
      <c r="E198" s="196" t="n"/>
      <c r="F198" s="342" t="n"/>
      <c r="G198" s="202" t="inlineStr">
        <is>
          <t>No</t>
        </is>
      </c>
      <c r="H198" s="196" t="n"/>
      <c r="I198" s="201">
        <f>IF(A198="","",TEXT(A198,"yyyy-mm"))</f>
        <v/>
      </c>
    </row>
    <row r="199">
      <c r="A199" s="344" t="n"/>
      <c r="B199" s="196" t="n"/>
      <c r="C199" s="201">
        <f>IF(D199="","",IF(D199="Ingresos","Ingreso",IF(OR(D199="Gastos fijos",D199="Gastos variables",D199="Futuro"),"Gasto","Revisar")))</f>
        <v/>
      </c>
      <c r="D199" s="201">
        <f>IF(E199="","",IFERROR(VLOOKUP(E199,Listas!$F$2:$G$27,2,FALSE),"Revisar categoría"))</f>
        <v/>
      </c>
      <c r="E199" s="196" t="n"/>
      <c r="F199" s="342" t="n"/>
      <c r="G199" s="202" t="inlineStr">
        <is>
          <t>No</t>
        </is>
      </c>
      <c r="H199" s="196" t="n"/>
      <c r="I199" s="201">
        <f>IF(A199="","",TEXT(A199,"yyyy-mm"))</f>
        <v/>
      </c>
    </row>
    <row r="200">
      <c r="A200" s="344" t="n"/>
      <c r="B200" s="196" t="n"/>
      <c r="C200" s="201">
        <f>IF(D200="","",IF(D200="Ingresos","Ingreso",IF(OR(D200="Gastos fijos",D200="Gastos variables",D200="Futuro"),"Gasto","Revisar")))</f>
        <v/>
      </c>
      <c r="D200" s="201">
        <f>IF(E200="","",IFERROR(VLOOKUP(E200,Listas!$F$2:$G$27,2,FALSE),"Revisar categoría"))</f>
        <v/>
      </c>
      <c r="E200" s="196" t="n"/>
      <c r="F200" s="342" t="n"/>
      <c r="G200" s="202" t="inlineStr">
        <is>
          <t>No</t>
        </is>
      </c>
      <c r="H200" s="196" t="n"/>
      <c r="I200" s="201">
        <f>IF(A200="","",TEXT(A200,"yyyy-mm"))</f>
        <v/>
      </c>
    </row>
    <row r="201">
      <c r="A201" s="344" t="n"/>
      <c r="B201" s="196" t="n"/>
      <c r="C201" s="201">
        <f>IF(D201="","",IF(D201="Ingresos","Ingreso",IF(OR(D201="Gastos fijos",D201="Gastos variables",D201="Futuro"),"Gasto","Revisar")))</f>
        <v/>
      </c>
      <c r="D201" s="201">
        <f>IF(E201="","",IFERROR(VLOOKUP(E201,Listas!$F$2:$G$27,2,FALSE),"Revisar categoría"))</f>
        <v/>
      </c>
      <c r="E201" s="196" t="n"/>
      <c r="F201" s="342" t="n"/>
      <c r="G201" s="202" t="inlineStr">
        <is>
          <t>No</t>
        </is>
      </c>
      <c r="H201" s="196" t="n"/>
      <c r="I201" s="201">
        <f>IF(A201="","",TEXT(A201,"yyyy-mm"))</f>
        <v/>
      </c>
    </row>
    <row r="202">
      <c r="A202" s="344" t="n"/>
      <c r="B202" s="196" t="n"/>
      <c r="C202" s="201">
        <f>IF(D202="","",IF(D202="Ingresos","Ingreso",IF(OR(D202="Gastos fijos",D202="Gastos variables",D202="Futuro"),"Gasto","Revisar")))</f>
        <v/>
      </c>
      <c r="D202" s="201">
        <f>IF(E202="","",IFERROR(VLOOKUP(E202,Listas!$F$2:$G$27,2,FALSE),"Revisar categoría"))</f>
        <v/>
      </c>
      <c r="E202" s="196" t="n"/>
      <c r="F202" s="342" t="n"/>
      <c r="G202" s="202" t="inlineStr">
        <is>
          <t>No</t>
        </is>
      </c>
      <c r="H202" s="196" t="n"/>
      <c r="I202" s="201">
        <f>IF(A202="","",TEXT(A202,"yyyy-mm"))</f>
        <v/>
      </c>
    </row>
    <row r="203">
      <c r="A203" s="344" t="n"/>
      <c r="B203" s="196" t="n"/>
      <c r="C203" s="201">
        <f>IF(D203="","",IF(D203="Ingresos","Ingreso",IF(OR(D203="Gastos fijos",D203="Gastos variables",D203="Futuro"),"Gasto","Revisar")))</f>
        <v/>
      </c>
      <c r="D203" s="201">
        <f>IF(E203="","",IFERROR(VLOOKUP(E203,Listas!$F$2:$G$27,2,FALSE),"Revisar categoría"))</f>
        <v/>
      </c>
      <c r="E203" s="196" t="n"/>
      <c r="F203" s="342" t="n"/>
      <c r="G203" s="202" t="inlineStr">
        <is>
          <t>No</t>
        </is>
      </c>
      <c r="H203" s="196" t="n"/>
      <c r="I203" s="201">
        <f>IF(A203="","",TEXT(A203,"yyyy-mm"))</f>
        <v/>
      </c>
    </row>
    <row r="204">
      <c r="A204" s="344" t="n"/>
      <c r="B204" s="196" t="n"/>
      <c r="C204" s="201">
        <f>IF(D204="","",IF(D204="Ingresos","Ingreso",IF(OR(D204="Gastos fijos",D204="Gastos variables",D204="Futuro"),"Gasto","Revisar")))</f>
        <v/>
      </c>
      <c r="D204" s="201">
        <f>IF(E204="","",IFERROR(VLOOKUP(E204,Listas!$F$2:$G$27,2,FALSE),"Revisar categoría"))</f>
        <v/>
      </c>
      <c r="E204" s="196" t="n"/>
      <c r="F204" s="342" t="n"/>
      <c r="G204" s="202" t="inlineStr">
        <is>
          <t>No</t>
        </is>
      </c>
      <c r="H204" s="196" t="n"/>
      <c r="I204" s="201">
        <f>IF(A204="","",TEXT(A204,"yyyy-mm"))</f>
        <v/>
      </c>
    </row>
    <row r="205">
      <c r="A205" s="344" t="n"/>
      <c r="B205" s="196" t="n"/>
      <c r="C205" s="201">
        <f>IF(D205="","",IF(D205="Ingresos","Ingreso",IF(OR(D205="Gastos fijos",D205="Gastos variables",D205="Futuro"),"Gasto","Revisar")))</f>
        <v/>
      </c>
      <c r="D205" s="201">
        <f>IF(E205="","",IFERROR(VLOOKUP(E205,Listas!$F$2:$G$27,2,FALSE),"Revisar categoría"))</f>
        <v/>
      </c>
      <c r="E205" s="196" t="n"/>
      <c r="F205" s="342" t="n"/>
      <c r="G205" s="202" t="inlineStr">
        <is>
          <t>No</t>
        </is>
      </c>
      <c r="H205" s="196" t="n"/>
      <c r="I205" s="201">
        <f>IF(A205="","",TEXT(A205,"yyyy-mm"))</f>
        <v/>
      </c>
    </row>
    <row r="206">
      <c r="A206" s="344" t="n"/>
      <c r="B206" s="196" t="n"/>
      <c r="C206" s="201">
        <f>IF(D206="","",IF(D206="Ingresos","Ingreso",IF(OR(D206="Gastos fijos",D206="Gastos variables",D206="Futuro"),"Gasto","Revisar")))</f>
        <v/>
      </c>
      <c r="D206" s="201">
        <f>IF(E206="","",IFERROR(VLOOKUP(E206,Listas!$F$2:$G$27,2,FALSE),"Revisar categoría"))</f>
        <v/>
      </c>
      <c r="E206" s="196" t="n"/>
      <c r="F206" s="342" t="n"/>
      <c r="G206" s="202" t="inlineStr">
        <is>
          <t>No</t>
        </is>
      </c>
      <c r="H206" s="196" t="n"/>
      <c r="I206" s="201">
        <f>IF(A206="","",TEXT(A206,"yyyy-mm"))</f>
        <v/>
      </c>
    </row>
    <row r="207">
      <c r="A207" s="344" t="n"/>
      <c r="B207" s="196" t="n"/>
      <c r="C207" s="201">
        <f>IF(D207="","",IF(D207="Ingresos","Ingreso",IF(OR(D207="Gastos fijos",D207="Gastos variables",D207="Futuro"),"Gasto","Revisar")))</f>
        <v/>
      </c>
      <c r="D207" s="201">
        <f>IF(E207="","",IFERROR(VLOOKUP(E207,Listas!$F$2:$G$27,2,FALSE),"Revisar categoría"))</f>
        <v/>
      </c>
      <c r="E207" s="196" t="n"/>
      <c r="F207" s="342" t="n"/>
      <c r="G207" s="202" t="inlineStr">
        <is>
          <t>No</t>
        </is>
      </c>
      <c r="H207" s="196" t="n"/>
      <c r="I207" s="201">
        <f>IF(A207="","",TEXT(A207,"yyyy-mm"))</f>
        <v/>
      </c>
    </row>
    <row r="208">
      <c r="A208" s="344" t="n"/>
      <c r="B208" s="196" t="n"/>
      <c r="C208" s="201">
        <f>IF(D208="","",IF(D208="Ingresos","Ingreso",IF(OR(D208="Gastos fijos",D208="Gastos variables",D208="Futuro"),"Gasto","Revisar")))</f>
        <v/>
      </c>
      <c r="D208" s="201">
        <f>IF(E208="","",IFERROR(VLOOKUP(E208,Listas!$F$2:$G$27,2,FALSE),"Revisar categoría"))</f>
        <v/>
      </c>
      <c r="E208" s="196" t="n"/>
      <c r="F208" s="342" t="n"/>
      <c r="G208" s="202" t="inlineStr">
        <is>
          <t>No</t>
        </is>
      </c>
      <c r="H208" s="196" t="n"/>
      <c r="I208" s="201">
        <f>IF(A208="","",TEXT(A208,"yyyy-mm"))</f>
        <v/>
      </c>
    </row>
    <row r="209">
      <c r="A209" s="344" t="n"/>
      <c r="B209" s="196" t="n"/>
      <c r="C209" s="201">
        <f>IF(D209="","",IF(D209="Ingresos","Ingreso",IF(OR(D209="Gastos fijos",D209="Gastos variables",D209="Futuro"),"Gasto","Revisar")))</f>
        <v/>
      </c>
      <c r="D209" s="201">
        <f>IF(E209="","",IFERROR(VLOOKUP(E209,Listas!$F$2:$G$27,2,FALSE),"Revisar categoría"))</f>
        <v/>
      </c>
      <c r="E209" s="196" t="n"/>
      <c r="F209" s="342" t="n"/>
      <c r="G209" s="202" t="inlineStr">
        <is>
          <t>No</t>
        </is>
      </c>
      <c r="H209" s="196" t="n"/>
      <c r="I209" s="201">
        <f>IF(A209="","",TEXT(A209,"yyyy-mm"))</f>
        <v/>
      </c>
    </row>
    <row r="210">
      <c r="A210" s="344" t="n"/>
      <c r="B210" s="196" t="n"/>
      <c r="C210" s="201">
        <f>IF(D210="","",IF(D210="Ingresos","Ingreso",IF(OR(D210="Gastos fijos",D210="Gastos variables",D210="Futuro"),"Gasto","Revisar")))</f>
        <v/>
      </c>
      <c r="D210" s="201">
        <f>IF(E210="","",IFERROR(VLOOKUP(E210,Listas!$F$2:$G$27,2,FALSE),"Revisar categoría"))</f>
        <v/>
      </c>
      <c r="E210" s="196" t="n"/>
      <c r="F210" s="342" t="n"/>
      <c r="G210" s="202" t="inlineStr">
        <is>
          <t>No</t>
        </is>
      </c>
      <c r="H210" s="196" t="n"/>
      <c r="I210" s="201">
        <f>IF(A210="","",TEXT(A210,"yyyy-mm"))</f>
        <v/>
      </c>
    </row>
    <row r="211">
      <c r="A211" s="344" t="n"/>
      <c r="B211" s="196" t="n"/>
      <c r="C211" s="201">
        <f>IF(D211="","",IF(D211="Ingresos","Ingreso",IF(OR(D211="Gastos fijos",D211="Gastos variables",D211="Futuro"),"Gasto","Revisar")))</f>
        <v/>
      </c>
      <c r="D211" s="201">
        <f>IF(E211="","",IFERROR(VLOOKUP(E211,Listas!$F$2:$G$27,2,FALSE),"Revisar categoría"))</f>
        <v/>
      </c>
      <c r="E211" s="196" t="n"/>
      <c r="F211" s="342" t="n"/>
      <c r="G211" s="202" t="inlineStr">
        <is>
          <t>No</t>
        </is>
      </c>
      <c r="H211" s="196" t="n"/>
      <c r="I211" s="201">
        <f>IF(A211="","",TEXT(A211,"yyyy-mm"))</f>
        <v/>
      </c>
    </row>
    <row r="212">
      <c r="A212" s="344" t="n"/>
      <c r="B212" s="196" t="n"/>
      <c r="C212" s="201">
        <f>IF(D212="","",IF(D212="Ingresos","Ingreso",IF(OR(D212="Gastos fijos",D212="Gastos variables",D212="Futuro"),"Gasto","Revisar")))</f>
        <v/>
      </c>
      <c r="D212" s="201">
        <f>IF(E212="","",IFERROR(VLOOKUP(E212,Listas!$F$2:$G$27,2,FALSE),"Revisar categoría"))</f>
        <v/>
      </c>
      <c r="E212" s="196" t="n"/>
      <c r="F212" s="342" t="n"/>
      <c r="G212" s="202" t="inlineStr">
        <is>
          <t>No</t>
        </is>
      </c>
      <c r="H212" s="196" t="n"/>
      <c r="I212" s="201">
        <f>IF(A212="","",TEXT(A212,"yyyy-mm"))</f>
        <v/>
      </c>
    </row>
    <row r="213">
      <c r="A213" s="344" t="n"/>
      <c r="B213" s="196" t="n"/>
      <c r="C213" s="201">
        <f>IF(D213="","",IF(D213="Ingresos","Ingreso",IF(OR(D213="Gastos fijos",D213="Gastos variables",D213="Futuro"),"Gasto","Revisar")))</f>
        <v/>
      </c>
      <c r="D213" s="201">
        <f>IF(E213="","",IFERROR(VLOOKUP(E213,Listas!$F$2:$G$27,2,FALSE),"Revisar categoría"))</f>
        <v/>
      </c>
      <c r="E213" s="196" t="n"/>
      <c r="F213" s="342" t="n"/>
      <c r="G213" s="202" t="inlineStr">
        <is>
          <t>No</t>
        </is>
      </c>
      <c r="H213" s="196" t="n"/>
      <c r="I213" s="201">
        <f>IF(A213="","",TEXT(A213,"yyyy-mm"))</f>
        <v/>
      </c>
    </row>
    <row r="214">
      <c r="A214" s="344" t="n"/>
      <c r="B214" s="196" t="n"/>
      <c r="C214" s="201">
        <f>IF(D214="","",IF(D214="Ingresos","Ingreso",IF(OR(D214="Gastos fijos",D214="Gastos variables",D214="Futuro"),"Gasto","Revisar")))</f>
        <v/>
      </c>
      <c r="D214" s="201">
        <f>IF(E214="","",IFERROR(VLOOKUP(E214,Listas!$F$2:$G$27,2,FALSE),"Revisar categoría"))</f>
        <v/>
      </c>
      <c r="E214" s="196" t="n"/>
      <c r="F214" s="342" t="n"/>
      <c r="G214" s="202" t="inlineStr">
        <is>
          <t>No</t>
        </is>
      </c>
      <c r="H214" s="196" t="n"/>
      <c r="I214" s="201">
        <f>IF(A214="","",TEXT(A214,"yyyy-mm"))</f>
        <v/>
      </c>
    </row>
    <row r="215">
      <c r="A215" s="344" t="n"/>
      <c r="B215" s="196" t="n"/>
      <c r="C215" s="201">
        <f>IF(D215="","",IF(D215="Ingresos","Ingreso",IF(OR(D215="Gastos fijos",D215="Gastos variables",D215="Futuro"),"Gasto","Revisar")))</f>
        <v/>
      </c>
      <c r="D215" s="201">
        <f>IF(E215="","",IFERROR(VLOOKUP(E215,Listas!$F$2:$G$27,2,FALSE),"Revisar categoría"))</f>
        <v/>
      </c>
      <c r="E215" s="196" t="n"/>
      <c r="F215" s="342" t="n"/>
      <c r="G215" s="202" t="inlineStr">
        <is>
          <t>No</t>
        </is>
      </c>
      <c r="H215" s="196" t="n"/>
      <c r="I215" s="201">
        <f>IF(A215="","",TEXT(A215,"yyyy-mm"))</f>
        <v/>
      </c>
    </row>
    <row r="216">
      <c r="A216" s="344" t="n"/>
      <c r="B216" s="196" t="n"/>
      <c r="C216" s="201">
        <f>IF(D216="","",IF(D216="Ingresos","Ingreso",IF(OR(D216="Gastos fijos",D216="Gastos variables",D216="Futuro"),"Gasto","Revisar")))</f>
        <v/>
      </c>
      <c r="D216" s="201">
        <f>IF(E216="","",IFERROR(VLOOKUP(E216,Listas!$F$2:$G$27,2,FALSE),"Revisar categoría"))</f>
        <v/>
      </c>
      <c r="E216" s="196" t="n"/>
      <c r="F216" s="342" t="n"/>
      <c r="G216" s="202" t="inlineStr">
        <is>
          <t>No</t>
        </is>
      </c>
      <c r="H216" s="196" t="n"/>
      <c r="I216" s="201">
        <f>IF(A216="","",TEXT(A216,"yyyy-mm"))</f>
        <v/>
      </c>
    </row>
    <row r="217">
      <c r="A217" s="344" t="n"/>
      <c r="B217" s="196" t="n"/>
      <c r="C217" s="201">
        <f>IF(D217="","",IF(D217="Ingresos","Ingreso",IF(OR(D217="Gastos fijos",D217="Gastos variables",D217="Futuro"),"Gasto","Revisar")))</f>
        <v/>
      </c>
      <c r="D217" s="201">
        <f>IF(E217="","",IFERROR(VLOOKUP(E217,Listas!$F$2:$G$27,2,FALSE),"Revisar categoría"))</f>
        <v/>
      </c>
      <c r="E217" s="196" t="n"/>
      <c r="F217" s="342" t="n"/>
      <c r="G217" s="202" t="inlineStr">
        <is>
          <t>No</t>
        </is>
      </c>
      <c r="H217" s="196" t="n"/>
      <c r="I217" s="201">
        <f>IF(A217="","",TEXT(A217,"yyyy-mm"))</f>
        <v/>
      </c>
    </row>
    <row r="218">
      <c r="A218" s="344" t="n"/>
      <c r="B218" s="196" t="n"/>
      <c r="C218" s="201">
        <f>IF(D218="","",IF(D218="Ingresos","Ingreso",IF(OR(D218="Gastos fijos",D218="Gastos variables",D218="Futuro"),"Gasto","Revisar")))</f>
        <v/>
      </c>
      <c r="D218" s="201">
        <f>IF(E218="","",IFERROR(VLOOKUP(E218,Listas!$F$2:$G$27,2,FALSE),"Revisar categoría"))</f>
        <v/>
      </c>
      <c r="E218" s="196" t="n"/>
      <c r="F218" s="342" t="n"/>
      <c r="G218" s="202" t="inlineStr">
        <is>
          <t>No</t>
        </is>
      </c>
      <c r="H218" s="196" t="n"/>
      <c r="I218" s="201">
        <f>IF(A218="","",TEXT(A218,"yyyy-mm"))</f>
        <v/>
      </c>
    </row>
    <row r="219">
      <c r="A219" s="344" t="n"/>
      <c r="B219" s="196" t="n"/>
      <c r="C219" s="201">
        <f>IF(D219="","",IF(D219="Ingresos","Ingreso",IF(OR(D219="Gastos fijos",D219="Gastos variables",D219="Futuro"),"Gasto","Revisar")))</f>
        <v/>
      </c>
      <c r="D219" s="201">
        <f>IF(E219="","",IFERROR(VLOOKUP(E219,Listas!$F$2:$G$27,2,FALSE),"Revisar categoría"))</f>
        <v/>
      </c>
      <c r="E219" s="196" t="n"/>
      <c r="F219" s="342" t="n"/>
      <c r="G219" s="202" t="inlineStr">
        <is>
          <t>No</t>
        </is>
      </c>
      <c r="H219" s="196" t="n"/>
      <c r="I219" s="201">
        <f>IF(A219="","",TEXT(A219,"yyyy-mm"))</f>
        <v/>
      </c>
    </row>
    <row r="220">
      <c r="A220" s="344" t="n"/>
      <c r="B220" s="196" t="n"/>
      <c r="C220" s="201">
        <f>IF(D220="","",IF(D220="Ingresos","Ingreso",IF(OR(D220="Gastos fijos",D220="Gastos variables",D220="Futuro"),"Gasto","Revisar")))</f>
        <v/>
      </c>
      <c r="D220" s="201">
        <f>IF(E220="","",IFERROR(VLOOKUP(E220,Listas!$F$2:$G$27,2,FALSE),"Revisar categoría"))</f>
        <v/>
      </c>
      <c r="E220" s="196" t="n"/>
      <c r="F220" s="342" t="n"/>
      <c r="G220" s="202" t="inlineStr">
        <is>
          <t>No</t>
        </is>
      </c>
      <c r="H220" s="196" t="n"/>
      <c r="I220" s="201">
        <f>IF(A220="","",TEXT(A220,"yyyy-mm"))</f>
        <v/>
      </c>
    </row>
    <row r="221">
      <c r="A221" s="344" t="n"/>
      <c r="B221" s="196" t="n"/>
      <c r="C221" s="201">
        <f>IF(D221="","",IF(D221="Ingresos","Ingreso",IF(OR(D221="Gastos fijos",D221="Gastos variables",D221="Futuro"),"Gasto","Revisar")))</f>
        <v/>
      </c>
      <c r="D221" s="201">
        <f>IF(E221="","",IFERROR(VLOOKUP(E221,Listas!$F$2:$G$27,2,FALSE),"Revisar categoría"))</f>
        <v/>
      </c>
      <c r="E221" s="196" t="n"/>
      <c r="F221" s="342" t="n"/>
      <c r="G221" s="202" t="inlineStr">
        <is>
          <t>No</t>
        </is>
      </c>
      <c r="H221" s="196" t="n"/>
      <c r="I221" s="201">
        <f>IF(A221="","",TEXT(A221,"yyyy-mm"))</f>
        <v/>
      </c>
    </row>
    <row r="222">
      <c r="A222" s="344" t="n"/>
      <c r="B222" s="196" t="n"/>
      <c r="C222" s="201">
        <f>IF(D222="","",IF(D222="Ingresos","Ingreso",IF(OR(D222="Gastos fijos",D222="Gastos variables",D222="Futuro"),"Gasto","Revisar")))</f>
        <v/>
      </c>
      <c r="D222" s="201">
        <f>IF(E222="","",IFERROR(VLOOKUP(E222,Listas!$F$2:$G$27,2,FALSE),"Revisar categoría"))</f>
        <v/>
      </c>
      <c r="E222" s="196" t="n"/>
      <c r="F222" s="342" t="n"/>
      <c r="G222" s="202" t="inlineStr">
        <is>
          <t>No</t>
        </is>
      </c>
      <c r="H222" s="196" t="n"/>
      <c r="I222" s="201">
        <f>IF(A222="","",TEXT(A222,"yyyy-mm"))</f>
        <v/>
      </c>
    </row>
    <row r="223">
      <c r="A223" s="344" t="n"/>
      <c r="B223" s="196" t="n"/>
      <c r="C223" s="201">
        <f>IF(D223="","",IF(D223="Ingresos","Ingreso",IF(OR(D223="Gastos fijos",D223="Gastos variables",D223="Futuro"),"Gasto","Revisar")))</f>
        <v/>
      </c>
      <c r="D223" s="201">
        <f>IF(E223="","",IFERROR(VLOOKUP(E223,Listas!$F$2:$G$27,2,FALSE),"Revisar categoría"))</f>
        <v/>
      </c>
      <c r="E223" s="196" t="n"/>
      <c r="F223" s="342" t="n"/>
      <c r="G223" s="202" t="inlineStr">
        <is>
          <t>No</t>
        </is>
      </c>
      <c r="H223" s="196" t="n"/>
      <c r="I223" s="201">
        <f>IF(A223="","",TEXT(A223,"yyyy-mm"))</f>
        <v/>
      </c>
    </row>
    <row r="224">
      <c r="A224" s="344" t="n"/>
      <c r="B224" s="196" t="n"/>
      <c r="C224" s="201">
        <f>IF(D224="","",IF(D224="Ingresos","Ingreso",IF(OR(D224="Gastos fijos",D224="Gastos variables",D224="Futuro"),"Gasto","Revisar")))</f>
        <v/>
      </c>
      <c r="D224" s="201">
        <f>IF(E224="","",IFERROR(VLOOKUP(E224,Listas!$F$2:$G$27,2,FALSE),"Revisar categoría"))</f>
        <v/>
      </c>
      <c r="E224" s="196" t="n"/>
      <c r="F224" s="342" t="n"/>
      <c r="G224" s="202" t="inlineStr">
        <is>
          <t>No</t>
        </is>
      </c>
      <c r="H224" s="196" t="n"/>
      <c r="I224" s="201">
        <f>IF(A224="","",TEXT(A224,"yyyy-mm"))</f>
        <v/>
      </c>
    </row>
    <row r="225">
      <c r="A225" s="344" t="n"/>
      <c r="B225" s="196" t="n"/>
      <c r="C225" s="201">
        <f>IF(D225="","",IF(D225="Ingresos","Ingreso",IF(OR(D225="Gastos fijos",D225="Gastos variables",D225="Futuro"),"Gasto","Revisar")))</f>
        <v/>
      </c>
      <c r="D225" s="201">
        <f>IF(E225="","",IFERROR(VLOOKUP(E225,Listas!$F$2:$G$27,2,FALSE),"Revisar categoría"))</f>
        <v/>
      </c>
      <c r="E225" s="196" t="n"/>
      <c r="F225" s="342" t="n"/>
      <c r="G225" s="202" t="inlineStr">
        <is>
          <t>No</t>
        </is>
      </c>
      <c r="H225" s="196" t="n"/>
      <c r="I225" s="201">
        <f>IF(A225="","",TEXT(A225,"yyyy-mm"))</f>
        <v/>
      </c>
    </row>
    <row r="226">
      <c r="A226" s="344" t="n"/>
      <c r="B226" s="196" t="n"/>
      <c r="C226" s="201">
        <f>IF(D226="","",IF(D226="Ingresos","Ingreso",IF(OR(D226="Gastos fijos",D226="Gastos variables",D226="Futuro"),"Gasto","Revisar")))</f>
        <v/>
      </c>
      <c r="D226" s="201">
        <f>IF(E226="","",IFERROR(VLOOKUP(E226,Listas!$F$2:$G$27,2,FALSE),"Revisar categoría"))</f>
        <v/>
      </c>
      <c r="E226" s="196" t="n"/>
      <c r="F226" s="342" t="n"/>
      <c r="G226" s="202" t="inlineStr">
        <is>
          <t>No</t>
        </is>
      </c>
      <c r="H226" s="196" t="n"/>
      <c r="I226" s="201">
        <f>IF(A226="","",TEXT(A226,"yyyy-mm"))</f>
        <v/>
      </c>
    </row>
    <row r="227">
      <c r="A227" s="344" t="n"/>
      <c r="B227" s="196" t="n"/>
      <c r="C227" s="201">
        <f>IF(D227="","",IF(D227="Ingresos","Ingreso",IF(OR(D227="Gastos fijos",D227="Gastos variables",D227="Futuro"),"Gasto","Revisar")))</f>
        <v/>
      </c>
      <c r="D227" s="201">
        <f>IF(E227="","",IFERROR(VLOOKUP(E227,Listas!$F$2:$G$27,2,FALSE),"Revisar categoría"))</f>
        <v/>
      </c>
      <c r="E227" s="196" t="n"/>
      <c r="F227" s="342" t="n"/>
      <c r="G227" s="202" t="inlineStr">
        <is>
          <t>No</t>
        </is>
      </c>
      <c r="H227" s="196" t="n"/>
      <c r="I227" s="201">
        <f>IF(A227="","",TEXT(A227,"yyyy-mm"))</f>
        <v/>
      </c>
    </row>
    <row r="228">
      <c r="A228" s="344" t="n"/>
      <c r="B228" s="196" t="n"/>
      <c r="C228" s="201">
        <f>IF(D228="","",IF(D228="Ingresos","Ingreso",IF(OR(D228="Gastos fijos",D228="Gastos variables",D228="Futuro"),"Gasto","Revisar")))</f>
        <v/>
      </c>
      <c r="D228" s="201">
        <f>IF(E228="","",IFERROR(VLOOKUP(E228,Listas!$F$2:$G$27,2,FALSE),"Revisar categoría"))</f>
        <v/>
      </c>
      <c r="E228" s="196" t="n"/>
      <c r="F228" s="342" t="n"/>
      <c r="G228" s="202" t="inlineStr">
        <is>
          <t>No</t>
        </is>
      </c>
      <c r="H228" s="196" t="n"/>
      <c r="I228" s="201">
        <f>IF(A228="","",TEXT(A228,"yyyy-mm"))</f>
        <v/>
      </c>
    </row>
    <row r="229">
      <c r="A229" s="344" t="n"/>
      <c r="B229" s="196" t="n"/>
      <c r="C229" s="201">
        <f>IF(D229="","",IF(D229="Ingresos","Ingreso",IF(OR(D229="Gastos fijos",D229="Gastos variables",D229="Futuro"),"Gasto","Revisar")))</f>
        <v/>
      </c>
      <c r="D229" s="201">
        <f>IF(E229="","",IFERROR(VLOOKUP(E229,Listas!$F$2:$G$27,2,FALSE),"Revisar categoría"))</f>
        <v/>
      </c>
      <c r="E229" s="196" t="n"/>
      <c r="F229" s="342" t="n"/>
      <c r="G229" s="202" t="inlineStr">
        <is>
          <t>No</t>
        </is>
      </c>
      <c r="H229" s="196" t="n"/>
      <c r="I229" s="201">
        <f>IF(A229="","",TEXT(A229,"yyyy-mm"))</f>
        <v/>
      </c>
    </row>
    <row r="230">
      <c r="A230" s="344" t="n"/>
      <c r="B230" s="196" t="n"/>
      <c r="C230" s="201">
        <f>IF(D230="","",IF(D230="Ingresos","Ingreso",IF(OR(D230="Gastos fijos",D230="Gastos variables",D230="Futuro"),"Gasto","Revisar")))</f>
        <v/>
      </c>
      <c r="D230" s="201">
        <f>IF(E230="","",IFERROR(VLOOKUP(E230,Listas!$F$2:$G$27,2,FALSE),"Revisar categoría"))</f>
        <v/>
      </c>
      <c r="E230" s="196" t="n"/>
      <c r="F230" s="342" t="n"/>
      <c r="G230" s="202" t="inlineStr">
        <is>
          <t>No</t>
        </is>
      </c>
      <c r="H230" s="196" t="n"/>
      <c r="I230" s="201">
        <f>IF(A230="","",TEXT(A230,"yyyy-mm"))</f>
        <v/>
      </c>
    </row>
    <row r="231">
      <c r="A231" s="344" t="n"/>
      <c r="B231" s="196" t="n"/>
      <c r="C231" s="201">
        <f>IF(D231="","",IF(D231="Ingresos","Ingreso",IF(OR(D231="Gastos fijos",D231="Gastos variables",D231="Futuro"),"Gasto","Revisar")))</f>
        <v/>
      </c>
      <c r="D231" s="201">
        <f>IF(E231="","",IFERROR(VLOOKUP(E231,Listas!$F$2:$G$27,2,FALSE),"Revisar categoría"))</f>
        <v/>
      </c>
      <c r="E231" s="196" t="n"/>
      <c r="F231" s="342" t="n"/>
      <c r="G231" s="202" t="inlineStr">
        <is>
          <t>No</t>
        </is>
      </c>
      <c r="H231" s="196" t="n"/>
      <c r="I231" s="201">
        <f>IF(A231="","",TEXT(A231,"yyyy-mm"))</f>
        <v/>
      </c>
    </row>
    <row r="232">
      <c r="A232" s="344" t="n"/>
      <c r="B232" s="196" t="n"/>
      <c r="C232" s="201">
        <f>IF(D232="","",IF(D232="Ingresos","Ingreso",IF(OR(D232="Gastos fijos",D232="Gastos variables",D232="Futuro"),"Gasto","Revisar")))</f>
        <v/>
      </c>
      <c r="D232" s="201">
        <f>IF(E232="","",IFERROR(VLOOKUP(E232,Listas!$F$2:$G$27,2,FALSE),"Revisar categoría"))</f>
        <v/>
      </c>
      <c r="E232" s="196" t="n"/>
      <c r="F232" s="342" t="n"/>
      <c r="G232" s="202" t="inlineStr">
        <is>
          <t>No</t>
        </is>
      </c>
      <c r="H232" s="196" t="n"/>
      <c r="I232" s="201">
        <f>IF(A232="","",TEXT(A232,"yyyy-mm"))</f>
        <v/>
      </c>
    </row>
    <row r="233">
      <c r="A233" s="344" t="n"/>
      <c r="B233" s="196" t="n"/>
      <c r="C233" s="201">
        <f>IF(D233="","",IF(D233="Ingresos","Ingreso",IF(OR(D233="Gastos fijos",D233="Gastos variables",D233="Futuro"),"Gasto","Revisar")))</f>
        <v/>
      </c>
      <c r="D233" s="201">
        <f>IF(E233="","",IFERROR(VLOOKUP(E233,Listas!$F$2:$G$27,2,FALSE),"Revisar categoría"))</f>
        <v/>
      </c>
      <c r="E233" s="196" t="n"/>
      <c r="F233" s="342" t="n"/>
      <c r="G233" s="202" t="inlineStr">
        <is>
          <t>No</t>
        </is>
      </c>
      <c r="H233" s="196" t="n"/>
      <c r="I233" s="201">
        <f>IF(A233="","",TEXT(A233,"yyyy-mm"))</f>
        <v/>
      </c>
    </row>
    <row r="234">
      <c r="A234" s="344" t="n"/>
      <c r="B234" s="196" t="n"/>
      <c r="C234" s="201">
        <f>IF(D234="","",IF(D234="Ingresos","Ingreso",IF(OR(D234="Gastos fijos",D234="Gastos variables",D234="Futuro"),"Gasto","Revisar")))</f>
        <v/>
      </c>
      <c r="D234" s="201">
        <f>IF(E234="","",IFERROR(VLOOKUP(E234,Listas!$F$2:$G$27,2,FALSE),"Revisar categoría"))</f>
        <v/>
      </c>
      <c r="E234" s="196" t="n"/>
      <c r="F234" s="342" t="n"/>
      <c r="G234" s="202" t="inlineStr">
        <is>
          <t>No</t>
        </is>
      </c>
      <c r="H234" s="196" t="n"/>
      <c r="I234" s="201">
        <f>IF(A234="","",TEXT(A234,"yyyy-mm"))</f>
        <v/>
      </c>
    </row>
    <row r="235">
      <c r="A235" s="344" t="n"/>
      <c r="B235" s="196" t="n"/>
      <c r="C235" s="201">
        <f>IF(D235="","",IF(D235="Ingresos","Ingreso",IF(OR(D235="Gastos fijos",D235="Gastos variables",D235="Futuro"),"Gasto","Revisar")))</f>
        <v/>
      </c>
      <c r="D235" s="201">
        <f>IF(E235="","",IFERROR(VLOOKUP(E235,Listas!$F$2:$G$27,2,FALSE),"Revisar categoría"))</f>
        <v/>
      </c>
      <c r="E235" s="196" t="n"/>
      <c r="F235" s="342" t="n"/>
      <c r="G235" s="202" t="inlineStr">
        <is>
          <t>No</t>
        </is>
      </c>
      <c r="H235" s="196" t="n"/>
      <c r="I235" s="201">
        <f>IF(A235="","",TEXT(A235,"yyyy-mm"))</f>
        <v/>
      </c>
    </row>
    <row r="236">
      <c r="A236" s="344" t="n"/>
      <c r="B236" s="196" t="n"/>
      <c r="C236" s="201">
        <f>IF(D236="","",IF(D236="Ingresos","Ingreso",IF(OR(D236="Gastos fijos",D236="Gastos variables",D236="Futuro"),"Gasto","Revisar")))</f>
        <v/>
      </c>
      <c r="D236" s="201">
        <f>IF(E236="","",IFERROR(VLOOKUP(E236,Listas!$F$2:$G$27,2,FALSE),"Revisar categoría"))</f>
        <v/>
      </c>
      <c r="E236" s="196" t="n"/>
      <c r="F236" s="342" t="n"/>
      <c r="G236" s="202" t="inlineStr">
        <is>
          <t>No</t>
        </is>
      </c>
      <c r="H236" s="196" t="n"/>
      <c r="I236" s="201">
        <f>IF(A236="","",TEXT(A236,"yyyy-mm"))</f>
        <v/>
      </c>
    </row>
    <row r="237">
      <c r="A237" s="344" t="n"/>
      <c r="B237" s="196" t="n"/>
      <c r="C237" s="201">
        <f>IF(D237="","",IF(D237="Ingresos","Ingreso",IF(OR(D237="Gastos fijos",D237="Gastos variables",D237="Futuro"),"Gasto","Revisar")))</f>
        <v/>
      </c>
      <c r="D237" s="201">
        <f>IF(E237="","",IFERROR(VLOOKUP(E237,Listas!$F$2:$G$27,2,FALSE),"Revisar categoría"))</f>
        <v/>
      </c>
      <c r="E237" s="196" t="n"/>
      <c r="F237" s="342" t="n"/>
      <c r="G237" s="202" t="inlineStr">
        <is>
          <t>No</t>
        </is>
      </c>
      <c r="H237" s="196" t="n"/>
      <c r="I237" s="201">
        <f>IF(A237="","",TEXT(A237,"yyyy-mm"))</f>
        <v/>
      </c>
    </row>
    <row r="238">
      <c r="A238" s="344" t="n"/>
      <c r="B238" s="196" t="n"/>
      <c r="C238" s="201">
        <f>IF(D238="","",IF(D238="Ingresos","Ingreso",IF(OR(D238="Gastos fijos",D238="Gastos variables",D238="Futuro"),"Gasto","Revisar")))</f>
        <v/>
      </c>
      <c r="D238" s="201">
        <f>IF(E238="","",IFERROR(VLOOKUP(E238,Listas!$F$2:$G$27,2,FALSE),"Revisar categoría"))</f>
        <v/>
      </c>
      <c r="E238" s="196" t="n"/>
      <c r="F238" s="342" t="n"/>
      <c r="G238" s="202" t="inlineStr">
        <is>
          <t>No</t>
        </is>
      </c>
      <c r="H238" s="196" t="n"/>
      <c r="I238" s="201">
        <f>IF(A238="","",TEXT(A238,"yyyy-mm"))</f>
        <v/>
      </c>
    </row>
    <row r="239">
      <c r="A239" s="344" t="n"/>
      <c r="B239" s="196" t="n"/>
      <c r="C239" s="201">
        <f>IF(D239="","",IF(D239="Ingresos","Ingreso",IF(OR(D239="Gastos fijos",D239="Gastos variables",D239="Futuro"),"Gasto","Revisar")))</f>
        <v/>
      </c>
      <c r="D239" s="201">
        <f>IF(E239="","",IFERROR(VLOOKUP(E239,Listas!$F$2:$G$27,2,FALSE),"Revisar categoría"))</f>
        <v/>
      </c>
      <c r="E239" s="196" t="n"/>
      <c r="F239" s="342" t="n"/>
      <c r="G239" s="202" t="inlineStr">
        <is>
          <t>No</t>
        </is>
      </c>
      <c r="H239" s="196" t="n"/>
      <c r="I239" s="201">
        <f>IF(A239="","",TEXT(A239,"yyyy-mm"))</f>
        <v/>
      </c>
    </row>
    <row r="240">
      <c r="A240" s="344" t="n"/>
      <c r="B240" s="196" t="n"/>
      <c r="C240" s="201">
        <f>IF(D240="","",IF(D240="Ingresos","Ingreso",IF(OR(D240="Gastos fijos",D240="Gastos variables",D240="Futuro"),"Gasto","Revisar")))</f>
        <v/>
      </c>
      <c r="D240" s="201">
        <f>IF(E240="","",IFERROR(VLOOKUP(E240,Listas!$F$2:$G$27,2,FALSE),"Revisar categoría"))</f>
        <v/>
      </c>
      <c r="E240" s="196" t="n"/>
      <c r="F240" s="342" t="n"/>
      <c r="G240" s="202" t="inlineStr">
        <is>
          <t>No</t>
        </is>
      </c>
      <c r="H240" s="196" t="n"/>
      <c r="I240" s="201">
        <f>IF(A240="","",TEXT(A240,"yyyy-mm"))</f>
        <v/>
      </c>
    </row>
    <row r="241">
      <c r="A241" s="344" t="n"/>
      <c r="B241" s="196" t="n"/>
      <c r="C241" s="201">
        <f>IF(D241="","",IF(D241="Ingresos","Ingreso",IF(OR(D241="Gastos fijos",D241="Gastos variables",D241="Futuro"),"Gasto","Revisar")))</f>
        <v/>
      </c>
      <c r="D241" s="201">
        <f>IF(E241="","",IFERROR(VLOOKUP(E241,Listas!$F$2:$G$27,2,FALSE),"Revisar categoría"))</f>
        <v/>
      </c>
      <c r="E241" s="196" t="n"/>
      <c r="F241" s="342" t="n"/>
      <c r="G241" s="202" t="inlineStr">
        <is>
          <t>No</t>
        </is>
      </c>
      <c r="H241" s="196" t="n"/>
      <c r="I241" s="201">
        <f>IF(A241="","",TEXT(A241,"yyyy-mm"))</f>
        <v/>
      </c>
    </row>
    <row r="242">
      <c r="A242" s="344" t="n"/>
      <c r="B242" s="196" t="n"/>
      <c r="C242" s="201">
        <f>IF(D242="","",IF(D242="Ingresos","Ingreso",IF(OR(D242="Gastos fijos",D242="Gastos variables",D242="Futuro"),"Gasto","Revisar")))</f>
        <v/>
      </c>
      <c r="D242" s="201">
        <f>IF(E242="","",IFERROR(VLOOKUP(E242,Listas!$F$2:$G$27,2,FALSE),"Revisar categoría"))</f>
        <v/>
      </c>
      <c r="E242" s="196" t="n"/>
      <c r="F242" s="342" t="n"/>
      <c r="G242" s="202" t="inlineStr">
        <is>
          <t>No</t>
        </is>
      </c>
      <c r="H242" s="196" t="n"/>
      <c r="I242" s="201">
        <f>IF(A242="","",TEXT(A242,"yyyy-mm"))</f>
        <v/>
      </c>
    </row>
    <row r="243">
      <c r="A243" s="344" t="n"/>
      <c r="B243" s="196" t="n"/>
      <c r="C243" s="201">
        <f>IF(D243="","",IF(D243="Ingresos","Ingreso",IF(OR(D243="Gastos fijos",D243="Gastos variables",D243="Futuro"),"Gasto","Revisar")))</f>
        <v/>
      </c>
      <c r="D243" s="201">
        <f>IF(E243="","",IFERROR(VLOOKUP(E243,Listas!$F$2:$G$27,2,FALSE),"Revisar categoría"))</f>
        <v/>
      </c>
      <c r="E243" s="196" t="n"/>
      <c r="F243" s="342" t="n"/>
      <c r="G243" s="202" t="inlineStr">
        <is>
          <t>No</t>
        </is>
      </c>
      <c r="H243" s="196" t="n"/>
      <c r="I243" s="201">
        <f>IF(A243="","",TEXT(A243,"yyyy-mm"))</f>
        <v/>
      </c>
    </row>
    <row r="244">
      <c r="A244" s="344" t="n"/>
      <c r="B244" s="196" t="n"/>
      <c r="C244" s="201">
        <f>IF(D244="","",IF(D244="Ingresos","Ingreso",IF(OR(D244="Gastos fijos",D244="Gastos variables",D244="Futuro"),"Gasto","Revisar")))</f>
        <v/>
      </c>
      <c r="D244" s="201">
        <f>IF(E244="","",IFERROR(VLOOKUP(E244,Listas!$F$2:$G$27,2,FALSE),"Revisar categoría"))</f>
        <v/>
      </c>
      <c r="E244" s="196" t="n"/>
      <c r="F244" s="342" t="n"/>
      <c r="G244" s="202" t="inlineStr">
        <is>
          <t>No</t>
        </is>
      </c>
      <c r="H244" s="196" t="n"/>
      <c r="I244" s="201">
        <f>IF(A244="","",TEXT(A244,"yyyy-mm"))</f>
        <v/>
      </c>
    </row>
    <row r="245">
      <c r="A245" s="344" t="n"/>
      <c r="B245" s="196" t="n"/>
      <c r="C245" s="201">
        <f>IF(D245="","",IF(D245="Ingresos","Ingreso",IF(OR(D245="Gastos fijos",D245="Gastos variables",D245="Futuro"),"Gasto","Revisar")))</f>
        <v/>
      </c>
      <c r="D245" s="201">
        <f>IF(E245="","",IFERROR(VLOOKUP(E245,Listas!$F$2:$G$27,2,FALSE),"Revisar categoría"))</f>
        <v/>
      </c>
      <c r="E245" s="196" t="n"/>
      <c r="F245" s="342" t="n"/>
      <c r="G245" s="202" t="inlineStr">
        <is>
          <t>No</t>
        </is>
      </c>
      <c r="H245" s="196" t="n"/>
      <c r="I245" s="201">
        <f>IF(A245="","",TEXT(A245,"yyyy-mm"))</f>
        <v/>
      </c>
    </row>
    <row r="246">
      <c r="A246" s="344" t="n"/>
      <c r="B246" s="196" t="n"/>
      <c r="C246" s="201">
        <f>IF(D246="","",IF(D246="Ingresos","Ingreso",IF(OR(D246="Gastos fijos",D246="Gastos variables",D246="Futuro"),"Gasto","Revisar")))</f>
        <v/>
      </c>
      <c r="D246" s="201">
        <f>IF(E246="","",IFERROR(VLOOKUP(E246,Listas!$F$2:$G$27,2,FALSE),"Revisar categoría"))</f>
        <v/>
      </c>
      <c r="E246" s="196" t="n"/>
      <c r="F246" s="342" t="n"/>
      <c r="G246" s="202" t="inlineStr">
        <is>
          <t>No</t>
        </is>
      </c>
      <c r="H246" s="196" t="n"/>
      <c r="I246" s="201">
        <f>IF(A246="","",TEXT(A246,"yyyy-mm"))</f>
        <v/>
      </c>
    </row>
    <row r="247">
      <c r="A247" s="344" t="n"/>
      <c r="B247" s="196" t="n"/>
      <c r="C247" s="201">
        <f>IF(D247="","",IF(D247="Ingresos","Ingreso",IF(OR(D247="Gastos fijos",D247="Gastos variables",D247="Futuro"),"Gasto","Revisar")))</f>
        <v/>
      </c>
      <c r="D247" s="201">
        <f>IF(E247="","",IFERROR(VLOOKUP(E247,Listas!$F$2:$G$27,2,FALSE),"Revisar categoría"))</f>
        <v/>
      </c>
      <c r="E247" s="196" t="n"/>
      <c r="F247" s="342" t="n"/>
      <c r="G247" s="202" t="inlineStr">
        <is>
          <t>No</t>
        </is>
      </c>
      <c r="H247" s="196" t="n"/>
      <c r="I247" s="201">
        <f>IF(A247="","",TEXT(A247,"yyyy-mm"))</f>
        <v/>
      </c>
    </row>
    <row r="248">
      <c r="A248" s="344" t="n"/>
      <c r="B248" s="196" t="n"/>
      <c r="C248" s="201">
        <f>IF(D248="","",IF(D248="Ingresos","Ingreso",IF(OR(D248="Gastos fijos",D248="Gastos variables",D248="Futuro"),"Gasto","Revisar")))</f>
        <v/>
      </c>
      <c r="D248" s="201">
        <f>IF(E248="","",IFERROR(VLOOKUP(E248,Listas!$F$2:$G$27,2,FALSE),"Revisar categoría"))</f>
        <v/>
      </c>
      <c r="E248" s="196" t="n"/>
      <c r="F248" s="342" t="n"/>
      <c r="G248" s="202" t="inlineStr">
        <is>
          <t>No</t>
        </is>
      </c>
      <c r="H248" s="196" t="n"/>
      <c r="I248" s="201">
        <f>IF(A248="","",TEXT(A248,"yyyy-mm"))</f>
        <v/>
      </c>
    </row>
    <row r="249">
      <c r="A249" s="344" t="n"/>
      <c r="B249" s="196" t="n"/>
      <c r="C249" s="201">
        <f>IF(D249="","",IF(D249="Ingresos","Ingreso",IF(OR(D249="Gastos fijos",D249="Gastos variables",D249="Futuro"),"Gasto","Revisar")))</f>
        <v/>
      </c>
      <c r="D249" s="201">
        <f>IF(E249="","",IFERROR(VLOOKUP(E249,Listas!$F$2:$G$27,2,FALSE),"Revisar categoría"))</f>
        <v/>
      </c>
      <c r="E249" s="196" t="n"/>
      <c r="F249" s="342" t="n"/>
      <c r="G249" s="202" t="inlineStr">
        <is>
          <t>No</t>
        </is>
      </c>
      <c r="H249" s="196" t="n"/>
      <c r="I249" s="201">
        <f>IF(A249="","",TEXT(A249,"yyyy-mm"))</f>
        <v/>
      </c>
    </row>
    <row r="250">
      <c r="A250" s="344" t="n"/>
      <c r="B250" s="196" t="n"/>
      <c r="C250" s="201">
        <f>IF(D250="","",IF(D250="Ingresos","Ingreso",IF(OR(D250="Gastos fijos",D250="Gastos variables",D250="Futuro"),"Gasto","Revisar")))</f>
        <v/>
      </c>
      <c r="D250" s="201">
        <f>IF(E250="","",IFERROR(VLOOKUP(E250,Listas!$F$2:$G$27,2,FALSE),"Revisar categoría"))</f>
        <v/>
      </c>
      <c r="E250" s="196" t="n"/>
      <c r="F250" s="342" t="n"/>
      <c r="G250" s="202" t="inlineStr">
        <is>
          <t>No</t>
        </is>
      </c>
      <c r="H250" s="196" t="n"/>
      <c r="I250" s="201">
        <f>IF(A250="","",TEXT(A250,"yyyy-mm"))</f>
        <v/>
      </c>
    </row>
    <row r="251">
      <c r="A251" s="344" t="n"/>
      <c r="B251" s="196" t="n"/>
      <c r="C251" s="201">
        <f>IF(D251="","",IF(D251="Ingresos","Ingreso",IF(OR(D251="Gastos fijos",D251="Gastos variables",D251="Futuro"),"Gasto","Revisar")))</f>
        <v/>
      </c>
      <c r="D251" s="201">
        <f>IF(E251="","",IFERROR(VLOOKUP(E251,Listas!$F$2:$G$27,2,FALSE),"Revisar categoría"))</f>
        <v/>
      </c>
      <c r="E251" s="196" t="n"/>
      <c r="F251" s="342" t="n"/>
      <c r="G251" s="202" t="inlineStr">
        <is>
          <t>No</t>
        </is>
      </c>
      <c r="H251" s="196" t="n"/>
      <c r="I251" s="201">
        <f>IF(A251="","",TEXT(A251,"yyyy-mm"))</f>
        <v/>
      </c>
    </row>
    <row r="252">
      <c r="A252" s="344" t="n"/>
      <c r="B252" s="196" t="n"/>
      <c r="C252" s="201">
        <f>IF(D252="","",IF(D252="Ingresos","Ingreso",IF(OR(D252="Gastos fijos",D252="Gastos variables",D252="Futuro"),"Gasto","Revisar")))</f>
        <v/>
      </c>
      <c r="D252" s="201">
        <f>IF(E252="","",IFERROR(VLOOKUP(E252,Listas!$F$2:$G$27,2,FALSE),"Revisar categoría"))</f>
        <v/>
      </c>
      <c r="E252" s="196" t="n"/>
      <c r="F252" s="342" t="n"/>
      <c r="G252" s="202" t="inlineStr">
        <is>
          <t>No</t>
        </is>
      </c>
      <c r="H252" s="196" t="n"/>
      <c r="I252" s="201">
        <f>IF(A252="","",TEXT(A252,"yyyy-mm"))</f>
        <v/>
      </c>
    </row>
    <row r="253">
      <c r="A253" s="344" t="n"/>
      <c r="B253" s="196" t="n"/>
      <c r="C253" s="201">
        <f>IF(D253="","",IF(D253="Ingresos","Ingreso",IF(OR(D253="Gastos fijos",D253="Gastos variables",D253="Futuro"),"Gasto","Revisar")))</f>
        <v/>
      </c>
      <c r="D253" s="201">
        <f>IF(E253="","",IFERROR(VLOOKUP(E253,Listas!$F$2:$G$27,2,FALSE),"Revisar categoría"))</f>
        <v/>
      </c>
      <c r="E253" s="196" t="n"/>
      <c r="F253" s="342" t="n"/>
      <c r="G253" s="202" t="inlineStr">
        <is>
          <t>No</t>
        </is>
      </c>
      <c r="H253" s="196" t="n"/>
      <c r="I253" s="201">
        <f>IF(A253="","",TEXT(A253,"yyyy-mm"))</f>
        <v/>
      </c>
    </row>
    <row r="254">
      <c r="A254" s="344" t="n"/>
      <c r="B254" s="196" t="n"/>
      <c r="C254" s="201">
        <f>IF(D254="","",IF(D254="Ingresos","Ingreso",IF(OR(D254="Gastos fijos",D254="Gastos variables",D254="Futuro"),"Gasto","Revisar")))</f>
        <v/>
      </c>
      <c r="D254" s="201">
        <f>IF(E254="","",IFERROR(VLOOKUP(E254,Listas!$F$2:$G$27,2,FALSE),"Revisar categoría"))</f>
        <v/>
      </c>
      <c r="E254" s="196" t="n"/>
      <c r="F254" s="342" t="n"/>
      <c r="G254" s="202" t="inlineStr">
        <is>
          <t>No</t>
        </is>
      </c>
      <c r="H254" s="196" t="n"/>
      <c r="I254" s="201">
        <f>IF(A254="","",TEXT(A254,"yyyy-mm"))</f>
        <v/>
      </c>
    </row>
    <row r="255">
      <c r="A255" s="344" t="n"/>
      <c r="B255" s="196" t="n"/>
      <c r="C255" s="201">
        <f>IF(D255="","",IF(D255="Ingresos","Ingreso",IF(OR(D255="Gastos fijos",D255="Gastos variables",D255="Futuro"),"Gasto","Revisar")))</f>
        <v/>
      </c>
      <c r="D255" s="201">
        <f>IF(E255="","",IFERROR(VLOOKUP(E255,Listas!$F$2:$G$27,2,FALSE),"Revisar categoría"))</f>
        <v/>
      </c>
      <c r="E255" s="196" t="n"/>
      <c r="F255" s="342" t="n"/>
      <c r="G255" s="202" t="inlineStr">
        <is>
          <t>No</t>
        </is>
      </c>
      <c r="H255" s="196" t="n"/>
      <c r="I255" s="201">
        <f>IF(A255="","",TEXT(A255,"yyyy-mm"))</f>
        <v/>
      </c>
    </row>
    <row r="256">
      <c r="A256" s="344" t="n"/>
      <c r="B256" s="196" t="n"/>
      <c r="C256" s="201">
        <f>IF(D256="","",IF(D256="Ingresos","Ingreso",IF(OR(D256="Gastos fijos",D256="Gastos variables",D256="Futuro"),"Gasto","Revisar")))</f>
        <v/>
      </c>
      <c r="D256" s="201">
        <f>IF(E256="","",IFERROR(VLOOKUP(E256,Listas!$F$2:$G$27,2,FALSE),"Revisar categoría"))</f>
        <v/>
      </c>
      <c r="E256" s="196" t="n"/>
      <c r="F256" s="342" t="n"/>
      <c r="G256" s="202" t="inlineStr">
        <is>
          <t>No</t>
        </is>
      </c>
      <c r="H256" s="196" t="n"/>
      <c r="I256" s="201">
        <f>IF(A256="","",TEXT(A256,"yyyy-mm"))</f>
        <v/>
      </c>
    </row>
    <row r="257">
      <c r="A257" s="344" t="n"/>
      <c r="B257" s="196" t="n"/>
      <c r="C257" s="201">
        <f>IF(D257="","",IF(D257="Ingresos","Ingreso",IF(OR(D257="Gastos fijos",D257="Gastos variables",D257="Futuro"),"Gasto","Revisar")))</f>
        <v/>
      </c>
      <c r="D257" s="201">
        <f>IF(E257="","",IFERROR(VLOOKUP(E257,Listas!$F$2:$G$27,2,FALSE),"Revisar categoría"))</f>
        <v/>
      </c>
      <c r="E257" s="196" t="n"/>
      <c r="F257" s="342" t="n"/>
      <c r="G257" s="202" t="inlineStr">
        <is>
          <t>No</t>
        </is>
      </c>
      <c r="H257" s="196" t="n"/>
      <c r="I257" s="201">
        <f>IF(A257="","",TEXT(A257,"yyyy-mm"))</f>
        <v/>
      </c>
    </row>
    <row r="258">
      <c r="A258" s="344" t="n"/>
      <c r="B258" s="196" t="n"/>
      <c r="C258" s="201">
        <f>IF(D258="","",IF(D258="Ingresos","Ingreso",IF(OR(D258="Gastos fijos",D258="Gastos variables",D258="Futuro"),"Gasto","Revisar")))</f>
        <v/>
      </c>
      <c r="D258" s="201">
        <f>IF(E258="","",IFERROR(VLOOKUP(E258,Listas!$F$2:$G$27,2,FALSE),"Revisar categoría"))</f>
        <v/>
      </c>
      <c r="E258" s="196" t="n"/>
      <c r="F258" s="342" t="n"/>
      <c r="G258" s="202" t="inlineStr">
        <is>
          <t>No</t>
        </is>
      </c>
      <c r="H258" s="196" t="n"/>
      <c r="I258" s="201">
        <f>IF(A258="","",TEXT(A258,"yyyy-mm"))</f>
        <v/>
      </c>
    </row>
    <row r="259">
      <c r="A259" s="344" t="n"/>
      <c r="B259" s="196" t="n"/>
      <c r="C259" s="201">
        <f>IF(D259="","",IF(D259="Ingresos","Ingreso",IF(OR(D259="Gastos fijos",D259="Gastos variables",D259="Futuro"),"Gasto","Revisar")))</f>
        <v/>
      </c>
      <c r="D259" s="201">
        <f>IF(E259="","",IFERROR(VLOOKUP(E259,Listas!$F$2:$G$27,2,FALSE),"Revisar categoría"))</f>
        <v/>
      </c>
      <c r="E259" s="196" t="n"/>
      <c r="F259" s="342" t="n"/>
      <c r="G259" s="202" t="inlineStr">
        <is>
          <t>No</t>
        </is>
      </c>
      <c r="H259" s="196" t="n"/>
      <c r="I259" s="201">
        <f>IF(A259="","",TEXT(A259,"yyyy-mm"))</f>
        <v/>
      </c>
    </row>
    <row r="260">
      <c r="A260" s="344" t="n"/>
      <c r="B260" s="196" t="n"/>
      <c r="C260" s="201">
        <f>IF(D260="","",IF(D260="Ingresos","Ingreso",IF(OR(D260="Gastos fijos",D260="Gastos variables",D260="Futuro"),"Gasto","Revisar")))</f>
        <v/>
      </c>
      <c r="D260" s="201">
        <f>IF(E260="","",IFERROR(VLOOKUP(E260,Listas!$F$2:$G$27,2,FALSE),"Revisar categoría"))</f>
        <v/>
      </c>
      <c r="E260" s="196" t="n"/>
      <c r="F260" s="342" t="n"/>
      <c r="G260" s="202" t="inlineStr">
        <is>
          <t>No</t>
        </is>
      </c>
      <c r="H260" s="196" t="n"/>
      <c r="I260" s="201">
        <f>IF(A260="","",TEXT(A260,"yyyy-mm"))</f>
        <v/>
      </c>
    </row>
    <row r="261">
      <c r="A261" s="344" t="n"/>
      <c r="B261" s="196" t="n"/>
      <c r="C261" s="201">
        <f>IF(D261="","",IF(D261="Ingresos","Ingreso",IF(OR(D261="Gastos fijos",D261="Gastos variables",D261="Futuro"),"Gasto","Revisar")))</f>
        <v/>
      </c>
      <c r="D261" s="201">
        <f>IF(E261="","",IFERROR(VLOOKUP(E261,Listas!$F$2:$G$27,2,FALSE),"Revisar categoría"))</f>
        <v/>
      </c>
      <c r="E261" s="196" t="n"/>
      <c r="F261" s="342" t="n"/>
      <c r="G261" s="202" t="inlineStr">
        <is>
          <t>No</t>
        </is>
      </c>
      <c r="H261" s="196" t="n"/>
      <c r="I261" s="201">
        <f>IF(A261="","",TEXT(A261,"yyyy-mm"))</f>
        <v/>
      </c>
    </row>
    <row r="262">
      <c r="A262" s="344" t="n"/>
      <c r="B262" s="196" t="n"/>
      <c r="C262" s="201">
        <f>IF(D262="","",IF(D262="Ingresos","Ingreso",IF(OR(D262="Gastos fijos",D262="Gastos variables",D262="Futuro"),"Gasto","Revisar")))</f>
        <v/>
      </c>
      <c r="D262" s="201">
        <f>IF(E262="","",IFERROR(VLOOKUP(E262,Listas!$F$2:$G$27,2,FALSE),"Revisar categoría"))</f>
        <v/>
      </c>
      <c r="E262" s="196" t="n"/>
      <c r="F262" s="342" t="n"/>
      <c r="G262" s="202" t="inlineStr">
        <is>
          <t>No</t>
        </is>
      </c>
      <c r="H262" s="196" t="n"/>
      <c r="I262" s="201">
        <f>IF(A262="","",TEXT(A262,"yyyy-mm"))</f>
        <v/>
      </c>
    </row>
    <row r="263">
      <c r="A263" s="344" t="n"/>
      <c r="B263" s="196" t="n"/>
      <c r="C263" s="201">
        <f>IF(D263="","",IF(D263="Ingresos","Ingreso",IF(OR(D263="Gastos fijos",D263="Gastos variables",D263="Futuro"),"Gasto","Revisar")))</f>
        <v/>
      </c>
      <c r="D263" s="201">
        <f>IF(E263="","",IFERROR(VLOOKUP(E263,Listas!$F$2:$G$27,2,FALSE),"Revisar categoría"))</f>
        <v/>
      </c>
      <c r="E263" s="196" t="n"/>
      <c r="F263" s="342" t="n"/>
      <c r="G263" s="202" t="inlineStr">
        <is>
          <t>No</t>
        </is>
      </c>
      <c r="H263" s="196" t="n"/>
      <c r="I263" s="201">
        <f>IF(A263="","",TEXT(A263,"yyyy-mm"))</f>
        <v/>
      </c>
    </row>
    <row r="264">
      <c r="A264" s="344" t="n"/>
      <c r="B264" s="196" t="n"/>
      <c r="C264" s="201">
        <f>IF(D264="","",IF(D264="Ingresos","Ingreso",IF(OR(D264="Gastos fijos",D264="Gastos variables",D264="Futuro"),"Gasto","Revisar")))</f>
        <v/>
      </c>
      <c r="D264" s="201">
        <f>IF(E264="","",IFERROR(VLOOKUP(E264,Listas!$F$2:$G$27,2,FALSE),"Revisar categoría"))</f>
        <v/>
      </c>
      <c r="E264" s="196" t="n"/>
      <c r="F264" s="342" t="n"/>
      <c r="G264" s="202" t="inlineStr">
        <is>
          <t>No</t>
        </is>
      </c>
      <c r="H264" s="196" t="n"/>
      <c r="I264" s="201">
        <f>IF(A264="","",TEXT(A264,"yyyy-mm"))</f>
        <v/>
      </c>
    </row>
    <row r="265">
      <c r="A265" s="344" t="n"/>
      <c r="B265" s="196" t="n"/>
      <c r="C265" s="201">
        <f>IF(D265="","",IF(D265="Ingresos","Ingreso",IF(OR(D265="Gastos fijos",D265="Gastos variables",D265="Futuro"),"Gasto","Revisar")))</f>
        <v/>
      </c>
      <c r="D265" s="201">
        <f>IF(E265="","",IFERROR(VLOOKUP(E265,Listas!$F$2:$G$27,2,FALSE),"Revisar categoría"))</f>
        <v/>
      </c>
      <c r="E265" s="196" t="n"/>
      <c r="F265" s="342" t="n"/>
      <c r="G265" s="202" t="inlineStr">
        <is>
          <t>No</t>
        </is>
      </c>
      <c r="H265" s="196" t="n"/>
      <c r="I265" s="201">
        <f>IF(A265="","",TEXT(A265,"yyyy-mm"))</f>
        <v/>
      </c>
    </row>
    <row r="266">
      <c r="A266" s="344" t="n"/>
      <c r="B266" s="196" t="n"/>
      <c r="C266" s="201">
        <f>IF(D266="","",IF(D266="Ingresos","Ingreso",IF(OR(D266="Gastos fijos",D266="Gastos variables",D266="Futuro"),"Gasto","Revisar")))</f>
        <v/>
      </c>
      <c r="D266" s="201">
        <f>IF(E266="","",IFERROR(VLOOKUP(E266,Listas!$F$2:$G$27,2,FALSE),"Revisar categoría"))</f>
        <v/>
      </c>
      <c r="E266" s="196" t="n"/>
      <c r="F266" s="342" t="n"/>
      <c r="G266" s="202" t="inlineStr">
        <is>
          <t>No</t>
        </is>
      </c>
      <c r="H266" s="196" t="n"/>
      <c r="I266" s="201">
        <f>IF(A266="","",TEXT(A266,"yyyy-mm"))</f>
        <v/>
      </c>
    </row>
    <row r="267">
      <c r="A267" s="344" t="n"/>
      <c r="B267" s="196" t="n"/>
      <c r="C267" s="201">
        <f>IF(D267="","",IF(D267="Ingresos","Ingreso",IF(OR(D267="Gastos fijos",D267="Gastos variables",D267="Futuro"),"Gasto","Revisar")))</f>
        <v/>
      </c>
      <c r="D267" s="201">
        <f>IF(E267="","",IFERROR(VLOOKUP(E267,Listas!$F$2:$G$27,2,FALSE),"Revisar categoría"))</f>
        <v/>
      </c>
      <c r="E267" s="196" t="n"/>
      <c r="F267" s="342" t="n"/>
      <c r="G267" s="202" t="inlineStr">
        <is>
          <t>No</t>
        </is>
      </c>
      <c r="H267" s="196" t="n"/>
      <c r="I267" s="201">
        <f>IF(A267="","",TEXT(A267,"yyyy-mm"))</f>
        <v/>
      </c>
    </row>
    <row r="268">
      <c r="A268" s="344" t="n"/>
      <c r="B268" s="196" t="n"/>
      <c r="C268" s="201">
        <f>IF(D268="","",IF(D268="Ingresos","Ingreso",IF(OR(D268="Gastos fijos",D268="Gastos variables",D268="Futuro"),"Gasto","Revisar")))</f>
        <v/>
      </c>
      <c r="D268" s="201">
        <f>IF(E268="","",IFERROR(VLOOKUP(E268,Listas!$F$2:$G$27,2,FALSE),"Revisar categoría"))</f>
        <v/>
      </c>
      <c r="E268" s="196" t="n"/>
      <c r="F268" s="342" t="n"/>
      <c r="G268" s="202" t="inlineStr">
        <is>
          <t>No</t>
        </is>
      </c>
      <c r="H268" s="196" t="n"/>
      <c r="I268" s="201">
        <f>IF(A268="","",TEXT(A268,"yyyy-mm"))</f>
        <v/>
      </c>
    </row>
    <row r="269">
      <c r="A269" s="344" t="n"/>
      <c r="B269" s="196" t="n"/>
      <c r="C269" s="201">
        <f>IF(D269="","",IF(D269="Ingresos","Ingreso",IF(OR(D269="Gastos fijos",D269="Gastos variables",D269="Futuro"),"Gasto","Revisar")))</f>
        <v/>
      </c>
      <c r="D269" s="201">
        <f>IF(E269="","",IFERROR(VLOOKUP(E269,Listas!$F$2:$G$27,2,FALSE),"Revisar categoría"))</f>
        <v/>
      </c>
      <c r="E269" s="196" t="n"/>
      <c r="F269" s="342" t="n"/>
      <c r="G269" s="202" t="inlineStr">
        <is>
          <t>No</t>
        </is>
      </c>
      <c r="H269" s="196" t="n"/>
      <c r="I269" s="201">
        <f>IF(A269="","",TEXT(A269,"yyyy-mm"))</f>
        <v/>
      </c>
    </row>
    <row r="270">
      <c r="A270" s="344" t="n"/>
      <c r="B270" s="196" t="n"/>
      <c r="C270" s="201">
        <f>IF(D270="","",IF(D270="Ingresos","Ingreso",IF(OR(D270="Gastos fijos",D270="Gastos variables",D270="Futuro"),"Gasto","Revisar")))</f>
        <v/>
      </c>
      <c r="D270" s="201">
        <f>IF(E270="","",IFERROR(VLOOKUP(E270,Listas!$F$2:$G$27,2,FALSE),"Revisar categoría"))</f>
        <v/>
      </c>
      <c r="E270" s="196" t="n"/>
      <c r="F270" s="342" t="n"/>
      <c r="G270" s="202" t="inlineStr">
        <is>
          <t>No</t>
        </is>
      </c>
      <c r="H270" s="196" t="n"/>
      <c r="I270" s="201">
        <f>IF(A270="","",TEXT(A270,"yyyy-mm"))</f>
        <v/>
      </c>
    </row>
    <row r="271">
      <c r="A271" s="344" t="n"/>
      <c r="B271" s="196" t="n"/>
      <c r="C271" s="201">
        <f>IF(D271="","",IF(D271="Ingresos","Ingreso",IF(OR(D271="Gastos fijos",D271="Gastos variables",D271="Futuro"),"Gasto","Revisar")))</f>
        <v/>
      </c>
      <c r="D271" s="201">
        <f>IF(E271="","",IFERROR(VLOOKUP(E271,Listas!$F$2:$G$27,2,FALSE),"Revisar categoría"))</f>
        <v/>
      </c>
      <c r="E271" s="196" t="n"/>
      <c r="F271" s="342" t="n"/>
      <c r="G271" s="202" t="inlineStr">
        <is>
          <t>No</t>
        </is>
      </c>
      <c r="H271" s="196" t="n"/>
      <c r="I271" s="201">
        <f>IF(A271="","",TEXT(A271,"yyyy-mm"))</f>
        <v/>
      </c>
    </row>
    <row r="272">
      <c r="A272" s="344" t="n"/>
      <c r="B272" s="196" t="n"/>
      <c r="C272" s="201">
        <f>IF(D272="","",IF(D272="Ingresos","Ingreso",IF(OR(D272="Gastos fijos",D272="Gastos variables",D272="Futuro"),"Gasto","Revisar")))</f>
        <v/>
      </c>
      <c r="D272" s="201">
        <f>IF(E272="","",IFERROR(VLOOKUP(E272,Listas!$F$2:$G$27,2,FALSE),"Revisar categoría"))</f>
        <v/>
      </c>
      <c r="E272" s="196" t="n"/>
      <c r="F272" s="342" t="n"/>
      <c r="G272" s="202" t="inlineStr">
        <is>
          <t>No</t>
        </is>
      </c>
      <c r="H272" s="196" t="n"/>
      <c r="I272" s="201">
        <f>IF(A272="","",TEXT(A272,"yyyy-mm"))</f>
        <v/>
      </c>
    </row>
    <row r="273">
      <c r="A273" s="344" t="n"/>
      <c r="B273" s="196" t="n"/>
      <c r="C273" s="201">
        <f>IF(D273="","",IF(D273="Ingresos","Ingreso",IF(OR(D273="Gastos fijos",D273="Gastos variables",D273="Futuro"),"Gasto","Revisar")))</f>
        <v/>
      </c>
      <c r="D273" s="201">
        <f>IF(E273="","",IFERROR(VLOOKUP(E273,Listas!$F$2:$G$27,2,FALSE),"Revisar categoría"))</f>
        <v/>
      </c>
      <c r="E273" s="196" t="n"/>
      <c r="F273" s="342" t="n"/>
      <c r="G273" s="202" t="inlineStr">
        <is>
          <t>No</t>
        </is>
      </c>
      <c r="H273" s="196" t="n"/>
      <c r="I273" s="201">
        <f>IF(A273="","",TEXT(A273,"yyyy-mm"))</f>
        <v/>
      </c>
    </row>
    <row r="274">
      <c r="A274" s="344" t="n"/>
      <c r="B274" s="196" t="n"/>
      <c r="C274" s="201">
        <f>IF(D274="","",IF(D274="Ingresos","Ingreso",IF(OR(D274="Gastos fijos",D274="Gastos variables",D274="Futuro"),"Gasto","Revisar")))</f>
        <v/>
      </c>
      <c r="D274" s="201">
        <f>IF(E274="","",IFERROR(VLOOKUP(E274,Listas!$F$2:$G$27,2,FALSE),"Revisar categoría"))</f>
        <v/>
      </c>
      <c r="E274" s="196" t="n"/>
      <c r="F274" s="342" t="n"/>
      <c r="G274" s="202" t="inlineStr">
        <is>
          <t>No</t>
        </is>
      </c>
      <c r="H274" s="196" t="n"/>
      <c r="I274" s="201">
        <f>IF(A274="","",TEXT(A274,"yyyy-mm"))</f>
        <v/>
      </c>
    </row>
    <row r="275">
      <c r="A275" s="344" t="n"/>
      <c r="B275" s="196" t="n"/>
      <c r="C275" s="201">
        <f>IF(D275="","",IF(D275="Ingresos","Ingreso",IF(OR(D275="Gastos fijos",D275="Gastos variables",D275="Futuro"),"Gasto","Revisar")))</f>
        <v/>
      </c>
      <c r="D275" s="201">
        <f>IF(E275="","",IFERROR(VLOOKUP(E275,Listas!$F$2:$G$27,2,FALSE),"Revisar categoría"))</f>
        <v/>
      </c>
      <c r="E275" s="196" t="n"/>
      <c r="F275" s="342" t="n"/>
      <c r="G275" s="202" t="inlineStr">
        <is>
          <t>No</t>
        </is>
      </c>
      <c r="H275" s="196" t="n"/>
      <c r="I275" s="201">
        <f>IF(A275="","",TEXT(A275,"yyyy-mm"))</f>
        <v/>
      </c>
    </row>
    <row r="276">
      <c r="A276" s="344" t="n"/>
      <c r="B276" s="196" t="n"/>
      <c r="C276" s="201">
        <f>IF(D276="","",IF(D276="Ingresos","Ingreso",IF(OR(D276="Gastos fijos",D276="Gastos variables",D276="Futuro"),"Gasto","Revisar")))</f>
        <v/>
      </c>
      <c r="D276" s="201">
        <f>IF(E276="","",IFERROR(VLOOKUP(E276,Listas!$F$2:$G$27,2,FALSE),"Revisar categoría"))</f>
        <v/>
      </c>
      <c r="E276" s="196" t="n"/>
      <c r="F276" s="342" t="n"/>
      <c r="G276" s="202" t="inlineStr">
        <is>
          <t>No</t>
        </is>
      </c>
      <c r="H276" s="196" t="n"/>
      <c r="I276" s="201">
        <f>IF(A276="","",TEXT(A276,"yyyy-mm"))</f>
        <v/>
      </c>
    </row>
    <row r="277">
      <c r="A277" s="344" t="n"/>
      <c r="B277" s="196" t="n"/>
      <c r="C277" s="201">
        <f>IF(D277="","",IF(D277="Ingresos","Ingreso",IF(OR(D277="Gastos fijos",D277="Gastos variables",D277="Futuro"),"Gasto","Revisar")))</f>
        <v/>
      </c>
      <c r="D277" s="201">
        <f>IF(E277="","",IFERROR(VLOOKUP(E277,Listas!$F$2:$G$27,2,FALSE),"Revisar categoría"))</f>
        <v/>
      </c>
      <c r="E277" s="196" t="n"/>
      <c r="F277" s="342" t="n"/>
      <c r="G277" s="202" t="inlineStr">
        <is>
          <t>No</t>
        </is>
      </c>
      <c r="H277" s="196" t="n"/>
      <c r="I277" s="201">
        <f>IF(A277="","",TEXT(A277,"yyyy-mm"))</f>
        <v/>
      </c>
    </row>
    <row r="278">
      <c r="A278" s="344" t="n"/>
      <c r="B278" s="196" t="n"/>
      <c r="C278" s="201">
        <f>IF(D278="","",IF(D278="Ingresos","Ingreso",IF(OR(D278="Gastos fijos",D278="Gastos variables",D278="Futuro"),"Gasto","Revisar")))</f>
        <v/>
      </c>
      <c r="D278" s="201">
        <f>IF(E278="","",IFERROR(VLOOKUP(E278,Listas!$F$2:$G$27,2,FALSE),"Revisar categoría"))</f>
        <v/>
      </c>
      <c r="E278" s="196" t="n"/>
      <c r="F278" s="342" t="n"/>
      <c r="G278" s="202" t="inlineStr">
        <is>
          <t>No</t>
        </is>
      </c>
      <c r="H278" s="196" t="n"/>
      <c r="I278" s="201">
        <f>IF(A278="","",TEXT(A278,"yyyy-mm"))</f>
        <v/>
      </c>
    </row>
    <row r="279">
      <c r="A279" s="344" t="n"/>
      <c r="B279" s="196" t="n"/>
      <c r="C279" s="201">
        <f>IF(D279="","",IF(D279="Ingresos","Ingreso",IF(OR(D279="Gastos fijos",D279="Gastos variables",D279="Futuro"),"Gasto","Revisar")))</f>
        <v/>
      </c>
      <c r="D279" s="201">
        <f>IF(E279="","",IFERROR(VLOOKUP(E279,Listas!$F$2:$G$27,2,FALSE),"Revisar categoría"))</f>
        <v/>
      </c>
      <c r="E279" s="196" t="n"/>
      <c r="F279" s="342" t="n"/>
      <c r="G279" s="202" t="inlineStr">
        <is>
          <t>No</t>
        </is>
      </c>
      <c r="H279" s="196" t="n"/>
      <c r="I279" s="201">
        <f>IF(A279="","",TEXT(A279,"yyyy-mm"))</f>
        <v/>
      </c>
    </row>
    <row r="280">
      <c r="A280" s="344" t="n"/>
      <c r="B280" s="196" t="n"/>
      <c r="C280" s="201">
        <f>IF(D280="","",IF(D280="Ingresos","Ingreso",IF(OR(D280="Gastos fijos",D280="Gastos variables",D280="Futuro"),"Gasto","Revisar")))</f>
        <v/>
      </c>
      <c r="D280" s="201">
        <f>IF(E280="","",IFERROR(VLOOKUP(E280,Listas!$F$2:$G$27,2,FALSE),"Revisar categoría"))</f>
        <v/>
      </c>
      <c r="E280" s="196" t="n"/>
      <c r="F280" s="342" t="n"/>
      <c r="G280" s="202" t="inlineStr">
        <is>
          <t>No</t>
        </is>
      </c>
      <c r="H280" s="196" t="n"/>
      <c r="I280" s="201">
        <f>IF(A280="","",TEXT(A280,"yyyy-mm"))</f>
        <v/>
      </c>
    </row>
    <row r="281">
      <c r="A281" s="344" t="n"/>
      <c r="B281" s="196" t="n"/>
      <c r="C281" s="201">
        <f>IF(D281="","",IF(D281="Ingresos","Ingreso",IF(OR(D281="Gastos fijos",D281="Gastos variables",D281="Futuro"),"Gasto","Revisar")))</f>
        <v/>
      </c>
      <c r="D281" s="201">
        <f>IF(E281="","",IFERROR(VLOOKUP(E281,Listas!$F$2:$G$27,2,FALSE),"Revisar categoría"))</f>
        <v/>
      </c>
      <c r="E281" s="196" t="n"/>
      <c r="F281" s="342" t="n"/>
      <c r="G281" s="202" t="inlineStr">
        <is>
          <t>No</t>
        </is>
      </c>
      <c r="H281" s="196" t="n"/>
      <c r="I281" s="201">
        <f>IF(A281="","",TEXT(A281,"yyyy-mm"))</f>
        <v/>
      </c>
    </row>
    <row r="282">
      <c r="A282" s="344" t="n"/>
      <c r="B282" s="196" t="n"/>
      <c r="C282" s="201">
        <f>IF(D282="","",IF(D282="Ingresos","Ingreso",IF(OR(D282="Gastos fijos",D282="Gastos variables",D282="Futuro"),"Gasto","Revisar")))</f>
        <v/>
      </c>
      <c r="D282" s="201">
        <f>IF(E282="","",IFERROR(VLOOKUP(E282,Listas!$F$2:$G$27,2,FALSE),"Revisar categoría"))</f>
        <v/>
      </c>
      <c r="E282" s="196" t="n"/>
      <c r="F282" s="342" t="n"/>
      <c r="G282" s="202" t="inlineStr">
        <is>
          <t>No</t>
        </is>
      </c>
      <c r="H282" s="196" t="n"/>
      <c r="I282" s="201">
        <f>IF(A282="","",TEXT(A282,"yyyy-mm"))</f>
        <v/>
      </c>
    </row>
    <row r="283">
      <c r="A283" s="344" t="n"/>
      <c r="B283" s="196" t="n"/>
      <c r="C283" s="201">
        <f>IF(D283="","",IF(D283="Ingresos","Ingreso",IF(OR(D283="Gastos fijos",D283="Gastos variables",D283="Futuro"),"Gasto","Revisar")))</f>
        <v/>
      </c>
      <c r="D283" s="201">
        <f>IF(E283="","",IFERROR(VLOOKUP(E283,Listas!$F$2:$G$27,2,FALSE),"Revisar categoría"))</f>
        <v/>
      </c>
      <c r="E283" s="196" t="n"/>
      <c r="F283" s="342" t="n"/>
      <c r="G283" s="202" t="inlineStr">
        <is>
          <t>No</t>
        </is>
      </c>
      <c r="H283" s="196" t="n"/>
      <c r="I283" s="201">
        <f>IF(A283="","",TEXT(A283,"yyyy-mm"))</f>
        <v/>
      </c>
    </row>
    <row r="284">
      <c r="A284" s="344" t="n"/>
      <c r="B284" s="196" t="n"/>
      <c r="C284" s="201">
        <f>IF(D284="","",IF(D284="Ingresos","Ingreso",IF(OR(D284="Gastos fijos",D284="Gastos variables",D284="Futuro"),"Gasto","Revisar")))</f>
        <v/>
      </c>
      <c r="D284" s="201">
        <f>IF(E284="","",IFERROR(VLOOKUP(E284,Listas!$F$2:$G$27,2,FALSE),"Revisar categoría"))</f>
        <v/>
      </c>
      <c r="E284" s="196" t="n"/>
      <c r="F284" s="342" t="n"/>
      <c r="G284" s="202" t="inlineStr">
        <is>
          <t>No</t>
        </is>
      </c>
      <c r="H284" s="196" t="n"/>
      <c r="I284" s="201">
        <f>IF(A284="","",TEXT(A284,"yyyy-mm"))</f>
        <v/>
      </c>
    </row>
    <row r="285">
      <c r="A285" s="344" t="n"/>
      <c r="B285" s="196" t="n"/>
      <c r="C285" s="201">
        <f>IF(D285="","",IF(D285="Ingresos","Ingreso",IF(OR(D285="Gastos fijos",D285="Gastos variables",D285="Futuro"),"Gasto","Revisar")))</f>
        <v/>
      </c>
      <c r="D285" s="201">
        <f>IF(E285="","",IFERROR(VLOOKUP(E285,Listas!$F$2:$G$27,2,FALSE),"Revisar categoría"))</f>
        <v/>
      </c>
      <c r="E285" s="196" t="n"/>
      <c r="F285" s="342" t="n"/>
      <c r="G285" s="202" t="inlineStr">
        <is>
          <t>No</t>
        </is>
      </c>
      <c r="H285" s="196" t="n"/>
      <c r="I285" s="201">
        <f>IF(A285="","",TEXT(A285,"yyyy-mm"))</f>
        <v/>
      </c>
    </row>
    <row r="286">
      <c r="A286" s="344" t="n"/>
      <c r="B286" s="196" t="n"/>
      <c r="C286" s="201">
        <f>IF(D286="","",IF(D286="Ingresos","Ingreso",IF(OR(D286="Gastos fijos",D286="Gastos variables",D286="Futuro"),"Gasto","Revisar")))</f>
        <v/>
      </c>
      <c r="D286" s="201">
        <f>IF(E286="","",IFERROR(VLOOKUP(E286,Listas!$F$2:$G$27,2,FALSE),"Revisar categoría"))</f>
        <v/>
      </c>
      <c r="E286" s="196" t="n"/>
      <c r="F286" s="342" t="n"/>
      <c r="G286" s="202" t="inlineStr">
        <is>
          <t>No</t>
        </is>
      </c>
      <c r="H286" s="196" t="n"/>
      <c r="I286" s="201">
        <f>IF(A286="","",TEXT(A286,"yyyy-mm"))</f>
        <v/>
      </c>
    </row>
    <row r="287">
      <c r="A287" s="344" t="n"/>
      <c r="B287" s="196" t="n"/>
      <c r="C287" s="201">
        <f>IF(D287="","",IF(D287="Ingresos","Ingreso",IF(OR(D287="Gastos fijos",D287="Gastos variables",D287="Futuro"),"Gasto","Revisar")))</f>
        <v/>
      </c>
      <c r="D287" s="201">
        <f>IF(E287="","",IFERROR(VLOOKUP(E287,Listas!$F$2:$G$27,2,FALSE),"Revisar categoría"))</f>
        <v/>
      </c>
      <c r="E287" s="196" t="n"/>
      <c r="F287" s="342" t="n"/>
      <c r="G287" s="202" t="inlineStr">
        <is>
          <t>No</t>
        </is>
      </c>
      <c r="H287" s="196" t="n"/>
      <c r="I287" s="201">
        <f>IF(A287="","",TEXT(A287,"yyyy-mm"))</f>
        <v/>
      </c>
    </row>
    <row r="288">
      <c r="A288" s="344" t="n"/>
      <c r="B288" s="196" t="n"/>
      <c r="C288" s="201">
        <f>IF(D288="","",IF(D288="Ingresos","Ingreso",IF(OR(D288="Gastos fijos",D288="Gastos variables",D288="Futuro"),"Gasto","Revisar")))</f>
        <v/>
      </c>
      <c r="D288" s="201">
        <f>IF(E288="","",IFERROR(VLOOKUP(E288,Listas!$F$2:$G$27,2,FALSE),"Revisar categoría"))</f>
        <v/>
      </c>
      <c r="E288" s="196" t="n"/>
      <c r="F288" s="342" t="n"/>
      <c r="G288" s="202" t="inlineStr">
        <is>
          <t>No</t>
        </is>
      </c>
      <c r="H288" s="196" t="n"/>
      <c r="I288" s="201">
        <f>IF(A288="","",TEXT(A288,"yyyy-mm"))</f>
        <v/>
      </c>
    </row>
    <row r="289">
      <c r="A289" s="344" t="n"/>
      <c r="B289" s="196" t="n"/>
      <c r="C289" s="201">
        <f>IF(D289="","",IF(D289="Ingresos","Ingreso",IF(OR(D289="Gastos fijos",D289="Gastos variables",D289="Futuro"),"Gasto","Revisar")))</f>
        <v/>
      </c>
      <c r="D289" s="201">
        <f>IF(E289="","",IFERROR(VLOOKUP(E289,Listas!$F$2:$G$27,2,FALSE),"Revisar categoría"))</f>
        <v/>
      </c>
      <c r="E289" s="196" t="n"/>
      <c r="F289" s="342" t="n"/>
      <c r="G289" s="202" t="inlineStr">
        <is>
          <t>No</t>
        </is>
      </c>
      <c r="H289" s="196" t="n"/>
      <c r="I289" s="201">
        <f>IF(A289="","",TEXT(A289,"yyyy-mm"))</f>
        <v/>
      </c>
    </row>
    <row r="290">
      <c r="A290" s="344" t="n"/>
      <c r="B290" s="196" t="n"/>
      <c r="C290" s="201">
        <f>IF(D290="","",IF(D290="Ingresos","Ingreso",IF(OR(D290="Gastos fijos",D290="Gastos variables",D290="Futuro"),"Gasto","Revisar")))</f>
        <v/>
      </c>
      <c r="D290" s="201">
        <f>IF(E290="","",IFERROR(VLOOKUP(E290,Listas!$F$2:$G$27,2,FALSE),"Revisar categoría"))</f>
        <v/>
      </c>
      <c r="E290" s="196" t="n"/>
      <c r="F290" s="342" t="n"/>
      <c r="G290" s="202" t="inlineStr">
        <is>
          <t>No</t>
        </is>
      </c>
      <c r="H290" s="196" t="n"/>
      <c r="I290" s="201">
        <f>IF(A290="","",TEXT(A290,"yyyy-mm"))</f>
        <v/>
      </c>
    </row>
    <row r="291">
      <c r="A291" s="344" t="n"/>
      <c r="B291" s="196" t="n"/>
      <c r="C291" s="201">
        <f>IF(D291="","",IF(D291="Ingresos","Ingreso",IF(OR(D291="Gastos fijos",D291="Gastos variables",D291="Futuro"),"Gasto","Revisar")))</f>
        <v/>
      </c>
      <c r="D291" s="201">
        <f>IF(E291="","",IFERROR(VLOOKUP(E291,Listas!$F$2:$G$27,2,FALSE),"Revisar categoría"))</f>
        <v/>
      </c>
      <c r="E291" s="196" t="n"/>
      <c r="F291" s="342" t="n"/>
      <c r="G291" s="202" t="inlineStr">
        <is>
          <t>No</t>
        </is>
      </c>
      <c r="H291" s="196" t="n"/>
      <c r="I291" s="201">
        <f>IF(A291="","",TEXT(A291,"yyyy-mm"))</f>
        <v/>
      </c>
    </row>
    <row r="292">
      <c r="A292" s="344" t="n"/>
      <c r="B292" s="196" t="n"/>
      <c r="C292" s="201">
        <f>IF(D292="","",IF(D292="Ingresos","Ingreso",IF(OR(D292="Gastos fijos",D292="Gastos variables",D292="Futuro"),"Gasto","Revisar")))</f>
        <v/>
      </c>
      <c r="D292" s="201">
        <f>IF(E292="","",IFERROR(VLOOKUP(E292,Listas!$F$2:$G$27,2,FALSE),"Revisar categoría"))</f>
        <v/>
      </c>
      <c r="E292" s="196" t="n"/>
      <c r="F292" s="342" t="n"/>
      <c r="G292" s="202" t="inlineStr">
        <is>
          <t>No</t>
        </is>
      </c>
      <c r="H292" s="196" t="n"/>
      <c r="I292" s="201">
        <f>IF(A292="","",TEXT(A292,"yyyy-mm"))</f>
        <v/>
      </c>
    </row>
    <row r="293">
      <c r="A293" s="344" t="n"/>
      <c r="B293" s="196" t="n"/>
      <c r="C293" s="201">
        <f>IF(D293="","",IF(D293="Ingresos","Ingreso",IF(OR(D293="Gastos fijos",D293="Gastos variables",D293="Futuro"),"Gasto","Revisar")))</f>
        <v/>
      </c>
      <c r="D293" s="201">
        <f>IF(E293="","",IFERROR(VLOOKUP(E293,Listas!$F$2:$G$27,2,FALSE),"Revisar categoría"))</f>
        <v/>
      </c>
      <c r="E293" s="196" t="n"/>
      <c r="F293" s="342" t="n"/>
      <c r="G293" s="202" t="inlineStr">
        <is>
          <t>No</t>
        </is>
      </c>
      <c r="H293" s="196" t="n"/>
      <c r="I293" s="201">
        <f>IF(A293="","",TEXT(A293,"yyyy-mm"))</f>
        <v/>
      </c>
    </row>
    <row r="294">
      <c r="A294" s="344" t="n"/>
      <c r="B294" s="196" t="n"/>
      <c r="C294" s="201">
        <f>IF(D294="","",IF(D294="Ingresos","Ingreso",IF(OR(D294="Gastos fijos",D294="Gastos variables",D294="Futuro"),"Gasto","Revisar")))</f>
        <v/>
      </c>
      <c r="D294" s="201">
        <f>IF(E294="","",IFERROR(VLOOKUP(E294,Listas!$F$2:$G$27,2,FALSE),"Revisar categoría"))</f>
        <v/>
      </c>
      <c r="E294" s="196" t="n"/>
      <c r="F294" s="342" t="n"/>
      <c r="G294" s="202" t="inlineStr">
        <is>
          <t>No</t>
        </is>
      </c>
      <c r="H294" s="196" t="n"/>
      <c r="I294" s="201">
        <f>IF(A294="","",TEXT(A294,"yyyy-mm"))</f>
        <v/>
      </c>
    </row>
    <row r="295">
      <c r="A295" s="344" t="n"/>
      <c r="B295" s="196" t="n"/>
      <c r="C295" s="201">
        <f>IF(D295="","",IF(D295="Ingresos","Ingreso",IF(OR(D295="Gastos fijos",D295="Gastos variables",D295="Futuro"),"Gasto","Revisar")))</f>
        <v/>
      </c>
      <c r="D295" s="201">
        <f>IF(E295="","",IFERROR(VLOOKUP(E295,Listas!$F$2:$G$27,2,FALSE),"Revisar categoría"))</f>
        <v/>
      </c>
      <c r="E295" s="196" t="n"/>
      <c r="F295" s="342" t="n"/>
      <c r="G295" s="202" t="inlineStr">
        <is>
          <t>No</t>
        </is>
      </c>
      <c r="H295" s="196" t="n"/>
      <c r="I295" s="201">
        <f>IF(A295="","",TEXT(A295,"yyyy-mm"))</f>
        <v/>
      </c>
    </row>
    <row r="296">
      <c r="A296" s="344" t="n"/>
      <c r="B296" s="196" t="n"/>
      <c r="C296" s="201">
        <f>IF(D296="","",IF(D296="Ingresos","Ingreso",IF(OR(D296="Gastos fijos",D296="Gastos variables",D296="Futuro"),"Gasto","Revisar")))</f>
        <v/>
      </c>
      <c r="D296" s="201">
        <f>IF(E296="","",IFERROR(VLOOKUP(E296,Listas!$F$2:$G$27,2,FALSE),"Revisar categoría"))</f>
        <v/>
      </c>
      <c r="E296" s="196" t="n"/>
      <c r="F296" s="342" t="n"/>
      <c r="G296" s="202" t="inlineStr">
        <is>
          <t>No</t>
        </is>
      </c>
      <c r="H296" s="196" t="n"/>
      <c r="I296" s="201">
        <f>IF(A296="","",TEXT(A296,"yyyy-mm"))</f>
        <v/>
      </c>
    </row>
    <row r="297">
      <c r="A297" s="344" t="n"/>
      <c r="B297" s="196" t="n"/>
      <c r="C297" s="201">
        <f>IF(D297="","",IF(D297="Ingresos","Ingreso",IF(OR(D297="Gastos fijos",D297="Gastos variables",D297="Futuro"),"Gasto","Revisar")))</f>
        <v/>
      </c>
      <c r="D297" s="201">
        <f>IF(E297="","",IFERROR(VLOOKUP(E297,Listas!$F$2:$G$27,2,FALSE),"Revisar categoría"))</f>
        <v/>
      </c>
      <c r="E297" s="196" t="n"/>
      <c r="F297" s="342" t="n"/>
      <c r="G297" s="202" t="inlineStr">
        <is>
          <t>No</t>
        </is>
      </c>
      <c r="H297" s="196" t="n"/>
      <c r="I297" s="201">
        <f>IF(A297="","",TEXT(A297,"yyyy-mm"))</f>
        <v/>
      </c>
    </row>
    <row r="298">
      <c r="A298" s="344" t="n"/>
      <c r="B298" s="196" t="n"/>
      <c r="C298" s="201">
        <f>IF(D298="","",IF(D298="Ingresos","Ingreso",IF(OR(D298="Gastos fijos",D298="Gastos variables",D298="Futuro"),"Gasto","Revisar")))</f>
        <v/>
      </c>
      <c r="D298" s="201">
        <f>IF(E298="","",IFERROR(VLOOKUP(E298,Listas!$F$2:$G$27,2,FALSE),"Revisar categoría"))</f>
        <v/>
      </c>
      <c r="E298" s="196" t="n"/>
      <c r="F298" s="342" t="n"/>
      <c r="G298" s="202" t="inlineStr">
        <is>
          <t>No</t>
        </is>
      </c>
      <c r="H298" s="196" t="n"/>
      <c r="I298" s="201">
        <f>IF(A298="","",TEXT(A298,"yyyy-mm"))</f>
        <v/>
      </c>
    </row>
    <row r="299">
      <c r="A299" s="344" t="n"/>
      <c r="B299" s="196" t="n"/>
      <c r="C299" s="201">
        <f>IF(D299="","",IF(D299="Ingresos","Ingreso",IF(OR(D299="Gastos fijos",D299="Gastos variables",D299="Futuro"),"Gasto","Revisar")))</f>
        <v/>
      </c>
      <c r="D299" s="201">
        <f>IF(E299="","",IFERROR(VLOOKUP(E299,Listas!$F$2:$G$27,2,FALSE),"Revisar categoría"))</f>
        <v/>
      </c>
      <c r="E299" s="196" t="n"/>
      <c r="F299" s="342" t="n"/>
      <c r="G299" s="202" t="inlineStr">
        <is>
          <t>No</t>
        </is>
      </c>
      <c r="H299" s="196" t="n"/>
      <c r="I299" s="201">
        <f>IF(A299="","",TEXT(A299,"yyyy-mm"))</f>
        <v/>
      </c>
    </row>
    <row r="300">
      <c r="A300" s="344" t="n"/>
      <c r="B300" s="196" t="n"/>
      <c r="C300" s="201">
        <f>IF(D300="","",IF(D300="Ingresos","Ingreso",IF(OR(D300="Gastos fijos",D300="Gastos variables",D300="Futuro"),"Gasto","Revisar")))</f>
        <v/>
      </c>
      <c r="D300" s="201">
        <f>IF(E300="","",IFERROR(VLOOKUP(E300,Listas!$F$2:$G$27,2,FALSE),"Revisar categoría"))</f>
        <v/>
      </c>
      <c r="E300" s="196" t="n"/>
      <c r="F300" s="342" t="n"/>
      <c r="G300" s="202" t="inlineStr">
        <is>
          <t>No</t>
        </is>
      </c>
      <c r="H300" s="196" t="n"/>
      <c r="I300" s="201">
        <f>IF(A300="","",TEXT(A300,"yyyy-mm"))</f>
        <v/>
      </c>
    </row>
    <row r="301">
      <c r="A301" s="344" t="n"/>
      <c r="B301" s="196" t="n"/>
      <c r="C301" s="201">
        <f>IF(D301="","",IF(D301="Ingresos","Ingreso",IF(OR(D301="Gastos fijos",D301="Gastos variables",D301="Futuro"),"Gasto","Revisar")))</f>
        <v/>
      </c>
      <c r="D301" s="201">
        <f>IF(E301="","",IFERROR(VLOOKUP(E301,Listas!$F$2:$G$27,2,FALSE),"Revisar categoría"))</f>
        <v/>
      </c>
      <c r="E301" s="196" t="n"/>
      <c r="F301" s="342" t="n"/>
      <c r="G301" s="202" t="inlineStr">
        <is>
          <t>No</t>
        </is>
      </c>
      <c r="H301" s="196" t="n"/>
      <c r="I301" s="201">
        <f>IF(A301="","",TEXT(A301,"yyyy-mm"))</f>
        <v/>
      </c>
    </row>
    <row r="302">
      <c r="A302" s="344" t="n"/>
      <c r="B302" s="196" t="n"/>
      <c r="C302" s="201">
        <f>IF(D302="","",IF(D302="Ingresos","Ingreso",IF(OR(D302="Gastos fijos",D302="Gastos variables",D302="Futuro"),"Gasto","Revisar")))</f>
        <v/>
      </c>
      <c r="D302" s="201">
        <f>IF(E302="","",IFERROR(VLOOKUP(E302,Listas!$F$2:$G$27,2,FALSE),"Revisar categoría"))</f>
        <v/>
      </c>
      <c r="E302" s="196" t="n"/>
      <c r="F302" s="342" t="n"/>
      <c r="G302" s="202" t="inlineStr">
        <is>
          <t>No</t>
        </is>
      </c>
      <c r="H302" s="196" t="n"/>
      <c r="I302" s="201">
        <f>IF(A302="","",TEXT(A302,"yyyy-mm"))</f>
        <v/>
      </c>
    </row>
    <row r="303">
      <c r="A303" s="344" t="n"/>
      <c r="B303" s="196" t="n"/>
      <c r="C303" s="201">
        <f>IF(D303="","",IF(D303="Ingresos","Ingreso",IF(OR(D303="Gastos fijos",D303="Gastos variables",D303="Futuro"),"Gasto","Revisar")))</f>
        <v/>
      </c>
      <c r="D303" s="201">
        <f>IF(E303="","",IFERROR(VLOOKUP(E303,Listas!$F$2:$G$27,2,FALSE),"Revisar categoría"))</f>
        <v/>
      </c>
      <c r="E303" s="196" t="n"/>
      <c r="F303" s="342" t="n"/>
      <c r="G303" s="202" t="inlineStr">
        <is>
          <t>No</t>
        </is>
      </c>
      <c r="H303" s="196" t="n"/>
      <c r="I303" s="201">
        <f>IF(A303="","",TEXT(A303,"yyyy-mm"))</f>
        <v/>
      </c>
    </row>
    <row r="304">
      <c r="A304" s="344" t="n"/>
      <c r="B304" s="196" t="n"/>
      <c r="C304" s="201">
        <f>IF(D304="","",IF(D304="Ingresos","Ingreso",IF(OR(D304="Gastos fijos",D304="Gastos variables",D304="Futuro"),"Gasto","Revisar")))</f>
        <v/>
      </c>
      <c r="D304" s="201">
        <f>IF(E304="","",IFERROR(VLOOKUP(E304,Listas!$F$2:$G$27,2,FALSE),"Revisar categoría"))</f>
        <v/>
      </c>
      <c r="E304" s="196" t="n"/>
      <c r="F304" s="342" t="n"/>
      <c r="G304" s="202" t="inlineStr">
        <is>
          <t>No</t>
        </is>
      </c>
      <c r="H304" s="196" t="n"/>
      <c r="I304" s="201">
        <f>IF(A304="","",TEXT(A304,"yyyy-mm"))</f>
        <v/>
      </c>
    </row>
    <row r="305">
      <c r="A305" s="344" t="n"/>
      <c r="B305" s="196" t="n"/>
      <c r="C305" s="201">
        <f>IF(D305="","",IF(D305="Ingresos","Ingreso",IF(OR(D305="Gastos fijos",D305="Gastos variables",D305="Futuro"),"Gasto","Revisar")))</f>
        <v/>
      </c>
      <c r="D305" s="201">
        <f>IF(E305="","",IFERROR(VLOOKUP(E305,Listas!$F$2:$G$27,2,FALSE),"Revisar categoría"))</f>
        <v/>
      </c>
      <c r="E305" s="196" t="n"/>
      <c r="F305" s="342" t="n"/>
      <c r="G305" s="202" t="inlineStr">
        <is>
          <t>No</t>
        </is>
      </c>
      <c r="H305" s="196" t="n"/>
      <c r="I305" s="201">
        <f>IF(A305="","",TEXT(A305,"yyyy-mm"))</f>
        <v/>
      </c>
    </row>
    <row r="306">
      <c r="A306" s="344" t="n"/>
      <c r="B306" s="196" t="n"/>
      <c r="C306" s="201">
        <f>IF(D306="","",IF(D306="Ingresos","Ingreso",IF(OR(D306="Gastos fijos",D306="Gastos variables",D306="Futuro"),"Gasto","Revisar")))</f>
        <v/>
      </c>
      <c r="D306" s="201">
        <f>IF(E306="","",IFERROR(VLOOKUP(E306,Listas!$F$2:$G$27,2,FALSE),"Revisar categoría"))</f>
        <v/>
      </c>
      <c r="E306" s="196" t="n"/>
      <c r="F306" s="342" t="n"/>
      <c r="G306" s="202" t="inlineStr">
        <is>
          <t>No</t>
        </is>
      </c>
      <c r="H306" s="196" t="n"/>
      <c r="I306" s="201">
        <f>IF(A306="","",TEXT(A306,"yyyy-mm"))</f>
        <v/>
      </c>
    </row>
    <row r="307">
      <c r="A307" s="344" t="n"/>
      <c r="B307" s="196" t="n"/>
      <c r="C307" s="201">
        <f>IF(D307="","",IF(D307="Ingresos","Ingreso",IF(OR(D307="Gastos fijos",D307="Gastos variables",D307="Futuro"),"Gasto","Revisar")))</f>
        <v/>
      </c>
      <c r="D307" s="201">
        <f>IF(E307="","",IFERROR(VLOOKUP(E307,Listas!$F$2:$G$27,2,FALSE),"Revisar categoría"))</f>
        <v/>
      </c>
      <c r="E307" s="196" t="n"/>
      <c r="F307" s="342" t="n"/>
      <c r="G307" s="202" t="inlineStr">
        <is>
          <t>No</t>
        </is>
      </c>
      <c r="H307" s="196" t="n"/>
      <c r="I307" s="201">
        <f>IF(A307="","",TEXT(A307,"yyyy-mm"))</f>
        <v/>
      </c>
    </row>
    <row r="308">
      <c r="A308" s="344" t="n"/>
      <c r="B308" s="196" t="n"/>
      <c r="C308" s="201">
        <f>IF(D308="","",IF(D308="Ingresos","Ingreso",IF(OR(D308="Gastos fijos",D308="Gastos variables",D308="Futuro"),"Gasto","Revisar")))</f>
        <v/>
      </c>
      <c r="D308" s="201">
        <f>IF(E308="","",IFERROR(VLOOKUP(E308,Listas!$F$2:$G$27,2,FALSE),"Revisar categoría"))</f>
        <v/>
      </c>
      <c r="E308" s="196" t="n"/>
      <c r="F308" s="342" t="n"/>
      <c r="G308" s="202" t="inlineStr">
        <is>
          <t>No</t>
        </is>
      </c>
      <c r="H308" s="196" t="n"/>
      <c r="I308" s="201">
        <f>IF(A308="","",TEXT(A308,"yyyy-mm"))</f>
        <v/>
      </c>
    </row>
    <row r="309">
      <c r="A309" s="344" t="n"/>
      <c r="B309" s="196" t="n"/>
      <c r="C309" s="201">
        <f>IF(D309="","",IF(D309="Ingresos","Ingreso",IF(OR(D309="Gastos fijos",D309="Gastos variables",D309="Futuro"),"Gasto","Revisar")))</f>
        <v/>
      </c>
      <c r="D309" s="201">
        <f>IF(E309="","",IFERROR(VLOOKUP(E309,Listas!$F$2:$G$27,2,FALSE),"Revisar categoría"))</f>
        <v/>
      </c>
      <c r="E309" s="196" t="n"/>
      <c r="F309" s="342" t="n"/>
      <c r="G309" s="202" t="inlineStr">
        <is>
          <t>No</t>
        </is>
      </c>
      <c r="H309" s="196" t="n"/>
      <c r="I309" s="201">
        <f>IF(A309="","",TEXT(A309,"yyyy-mm"))</f>
        <v/>
      </c>
    </row>
    <row r="310">
      <c r="A310" s="344" t="n"/>
      <c r="B310" s="196" t="n"/>
      <c r="C310" s="201">
        <f>IF(D310="","",IF(D310="Ingresos","Ingreso",IF(OR(D310="Gastos fijos",D310="Gastos variables",D310="Futuro"),"Gasto","Revisar")))</f>
        <v/>
      </c>
      <c r="D310" s="201">
        <f>IF(E310="","",IFERROR(VLOOKUP(E310,Listas!$F$2:$G$27,2,FALSE),"Revisar categoría"))</f>
        <v/>
      </c>
      <c r="E310" s="196" t="n"/>
      <c r="F310" s="342" t="n"/>
      <c r="G310" s="202" t="inlineStr">
        <is>
          <t>No</t>
        </is>
      </c>
      <c r="H310" s="196" t="n"/>
      <c r="I310" s="201">
        <f>IF(A310="","",TEXT(A310,"yyyy-mm"))</f>
        <v/>
      </c>
    </row>
    <row r="311">
      <c r="A311" s="344" t="n"/>
      <c r="B311" s="196" t="n"/>
      <c r="C311" s="201">
        <f>IF(D311="","",IF(D311="Ingresos","Ingreso",IF(OR(D311="Gastos fijos",D311="Gastos variables",D311="Futuro"),"Gasto","Revisar")))</f>
        <v/>
      </c>
      <c r="D311" s="201">
        <f>IF(E311="","",IFERROR(VLOOKUP(E311,Listas!$F$2:$G$27,2,FALSE),"Revisar categoría"))</f>
        <v/>
      </c>
      <c r="E311" s="196" t="n"/>
      <c r="F311" s="342" t="n"/>
      <c r="G311" s="202" t="inlineStr">
        <is>
          <t>No</t>
        </is>
      </c>
      <c r="H311" s="196" t="n"/>
      <c r="I311" s="201">
        <f>IF(A311="","",TEXT(A311,"yyyy-mm"))</f>
        <v/>
      </c>
    </row>
    <row r="312">
      <c r="A312" s="344" t="n"/>
      <c r="B312" s="196" t="n"/>
      <c r="C312" s="201">
        <f>IF(D312="","",IF(D312="Ingresos","Ingreso",IF(OR(D312="Gastos fijos",D312="Gastos variables",D312="Futuro"),"Gasto","Revisar")))</f>
        <v/>
      </c>
      <c r="D312" s="201">
        <f>IF(E312="","",IFERROR(VLOOKUP(E312,Listas!$F$2:$G$27,2,FALSE),"Revisar categoría"))</f>
        <v/>
      </c>
      <c r="E312" s="196" t="n"/>
      <c r="F312" s="342" t="n"/>
      <c r="G312" s="202" t="inlineStr">
        <is>
          <t>No</t>
        </is>
      </c>
      <c r="H312" s="196" t="n"/>
      <c r="I312" s="201">
        <f>IF(A312="","",TEXT(A312,"yyyy-mm"))</f>
        <v/>
      </c>
    </row>
    <row r="313">
      <c r="A313" s="344" t="n"/>
      <c r="B313" s="196" t="n"/>
      <c r="C313" s="201">
        <f>IF(D313="","",IF(D313="Ingresos","Ingreso",IF(OR(D313="Gastos fijos",D313="Gastos variables",D313="Futuro"),"Gasto","Revisar")))</f>
        <v/>
      </c>
      <c r="D313" s="201">
        <f>IF(E313="","",IFERROR(VLOOKUP(E313,Listas!$F$2:$G$27,2,FALSE),"Revisar categoría"))</f>
        <v/>
      </c>
      <c r="E313" s="196" t="n"/>
      <c r="F313" s="342" t="n"/>
      <c r="G313" s="202" t="inlineStr">
        <is>
          <t>No</t>
        </is>
      </c>
      <c r="H313" s="196" t="n"/>
      <c r="I313" s="201">
        <f>IF(A313="","",TEXT(A313,"yyyy-mm"))</f>
        <v/>
      </c>
    </row>
    <row r="314">
      <c r="A314" s="344" t="n"/>
      <c r="B314" s="196" t="n"/>
      <c r="C314" s="201">
        <f>IF(D314="","",IF(D314="Ingresos","Ingreso",IF(OR(D314="Gastos fijos",D314="Gastos variables",D314="Futuro"),"Gasto","Revisar")))</f>
        <v/>
      </c>
      <c r="D314" s="201">
        <f>IF(E314="","",IFERROR(VLOOKUP(E314,Listas!$F$2:$G$27,2,FALSE),"Revisar categoría"))</f>
        <v/>
      </c>
      <c r="E314" s="196" t="n"/>
      <c r="F314" s="342" t="n"/>
      <c r="G314" s="202" t="inlineStr">
        <is>
          <t>No</t>
        </is>
      </c>
      <c r="H314" s="196" t="n"/>
      <c r="I314" s="201">
        <f>IF(A314="","",TEXT(A314,"yyyy-mm"))</f>
        <v/>
      </c>
    </row>
    <row r="315">
      <c r="A315" s="344" t="n"/>
      <c r="B315" s="196" t="n"/>
      <c r="C315" s="201">
        <f>IF(D315="","",IF(D315="Ingresos","Ingreso",IF(OR(D315="Gastos fijos",D315="Gastos variables",D315="Futuro"),"Gasto","Revisar")))</f>
        <v/>
      </c>
      <c r="D315" s="201">
        <f>IF(E315="","",IFERROR(VLOOKUP(E315,Listas!$F$2:$G$27,2,FALSE),"Revisar categoría"))</f>
        <v/>
      </c>
      <c r="E315" s="196" t="n"/>
      <c r="F315" s="342" t="n"/>
      <c r="G315" s="202" t="inlineStr">
        <is>
          <t>No</t>
        </is>
      </c>
      <c r="H315" s="196" t="n"/>
      <c r="I315" s="201">
        <f>IF(A315="","",TEXT(A315,"yyyy-mm"))</f>
        <v/>
      </c>
    </row>
    <row r="316">
      <c r="A316" s="344" t="n"/>
      <c r="B316" s="196" t="n"/>
      <c r="C316" s="201">
        <f>IF(D316="","",IF(D316="Ingresos","Ingreso",IF(OR(D316="Gastos fijos",D316="Gastos variables",D316="Futuro"),"Gasto","Revisar")))</f>
        <v/>
      </c>
      <c r="D316" s="201">
        <f>IF(E316="","",IFERROR(VLOOKUP(E316,Listas!$F$2:$G$27,2,FALSE),"Revisar categoría"))</f>
        <v/>
      </c>
      <c r="E316" s="196" t="n"/>
      <c r="F316" s="342" t="n"/>
      <c r="G316" s="202" t="inlineStr">
        <is>
          <t>No</t>
        </is>
      </c>
      <c r="H316" s="196" t="n"/>
      <c r="I316" s="201">
        <f>IF(A316="","",TEXT(A316,"yyyy-mm"))</f>
        <v/>
      </c>
    </row>
    <row r="317">
      <c r="A317" s="344" t="n"/>
      <c r="B317" s="196" t="n"/>
      <c r="C317" s="201">
        <f>IF(D317="","",IF(D317="Ingresos","Ingreso",IF(OR(D317="Gastos fijos",D317="Gastos variables",D317="Futuro"),"Gasto","Revisar")))</f>
        <v/>
      </c>
      <c r="D317" s="201">
        <f>IF(E317="","",IFERROR(VLOOKUP(E317,Listas!$F$2:$G$27,2,FALSE),"Revisar categoría"))</f>
        <v/>
      </c>
      <c r="E317" s="196" t="n"/>
      <c r="F317" s="342" t="n"/>
      <c r="G317" s="202" t="inlineStr">
        <is>
          <t>No</t>
        </is>
      </c>
      <c r="H317" s="196" t="n"/>
      <c r="I317" s="201">
        <f>IF(A317="","",TEXT(A317,"yyyy-mm"))</f>
        <v/>
      </c>
    </row>
    <row r="318">
      <c r="A318" s="344" t="n"/>
      <c r="B318" s="196" t="n"/>
      <c r="C318" s="201">
        <f>IF(D318="","",IF(D318="Ingresos","Ingreso",IF(OR(D318="Gastos fijos",D318="Gastos variables",D318="Futuro"),"Gasto","Revisar")))</f>
        <v/>
      </c>
      <c r="D318" s="201">
        <f>IF(E318="","",IFERROR(VLOOKUP(E318,Listas!$F$2:$G$27,2,FALSE),"Revisar categoría"))</f>
        <v/>
      </c>
      <c r="E318" s="196" t="n"/>
      <c r="F318" s="342" t="n"/>
      <c r="G318" s="202" t="inlineStr">
        <is>
          <t>No</t>
        </is>
      </c>
      <c r="H318" s="196" t="n"/>
      <c r="I318" s="201">
        <f>IF(A318="","",TEXT(A318,"yyyy-mm"))</f>
        <v/>
      </c>
    </row>
    <row r="319">
      <c r="A319" s="344" t="n"/>
      <c r="B319" s="196" t="n"/>
      <c r="C319" s="201">
        <f>IF(D319="","",IF(D319="Ingresos","Ingreso",IF(OR(D319="Gastos fijos",D319="Gastos variables",D319="Futuro"),"Gasto","Revisar")))</f>
        <v/>
      </c>
      <c r="D319" s="201">
        <f>IF(E319="","",IFERROR(VLOOKUP(E319,Listas!$F$2:$G$27,2,FALSE),"Revisar categoría"))</f>
        <v/>
      </c>
      <c r="E319" s="196" t="n"/>
      <c r="F319" s="342" t="n"/>
      <c r="G319" s="202" t="inlineStr">
        <is>
          <t>No</t>
        </is>
      </c>
      <c r="H319" s="196" t="n"/>
      <c r="I319" s="201">
        <f>IF(A319="","",TEXT(A319,"yyyy-mm"))</f>
        <v/>
      </c>
    </row>
    <row r="320">
      <c r="A320" s="344" t="n"/>
      <c r="B320" s="196" t="n"/>
      <c r="C320" s="201">
        <f>IF(D320="","",IF(D320="Ingresos","Ingreso",IF(OR(D320="Gastos fijos",D320="Gastos variables",D320="Futuro"),"Gasto","Revisar")))</f>
        <v/>
      </c>
      <c r="D320" s="201">
        <f>IF(E320="","",IFERROR(VLOOKUP(E320,Listas!$F$2:$G$27,2,FALSE),"Revisar categoría"))</f>
        <v/>
      </c>
      <c r="E320" s="196" t="n"/>
      <c r="F320" s="342" t="n"/>
      <c r="G320" s="202" t="inlineStr">
        <is>
          <t>No</t>
        </is>
      </c>
      <c r="H320" s="196" t="n"/>
      <c r="I320" s="201">
        <f>IF(A320="","",TEXT(A320,"yyyy-mm"))</f>
        <v/>
      </c>
    </row>
    <row r="321">
      <c r="A321" s="344" t="n"/>
      <c r="B321" s="196" t="n"/>
      <c r="C321" s="201">
        <f>IF(D321="","",IF(D321="Ingresos","Ingreso",IF(OR(D321="Gastos fijos",D321="Gastos variables",D321="Futuro"),"Gasto","Revisar")))</f>
        <v/>
      </c>
      <c r="D321" s="201">
        <f>IF(E321="","",IFERROR(VLOOKUP(E321,Listas!$F$2:$G$27,2,FALSE),"Revisar categoría"))</f>
        <v/>
      </c>
      <c r="E321" s="196" t="n"/>
      <c r="F321" s="342" t="n"/>
      <c r="G321" s="202" t="inlineStr">
        <is>
          <t>No</t>
        </is>
      </c>
      <c r="H321" s="196" t="n"/>
      <c r="I321" s="201">
        <f>IF(A321="","",TEXT(A321,"yyyy-mm"))</f>
        <v/>
      </c>
    </row>
    <row r="322">
      <c r="A322" s="344" t="n"/>
      <c r="B322" s="196" t="n"/>
      <c r="C322" s="201">
        <f>IF(D322="","",IF(D322="Ingresos","Ingreso",IF(OR(D322="Gastos fijos",D322="Gastos variables",D322="Futuro"),"Gasto","Revisar")))</f>
        <v/>
      </c>
      <c r="D322" s="201">
        <f>IF(E322="","",IFERROR(VLOOKUP(E322,Listas!$F$2:$G$27,2,FALSE),"Revisar categoría"))</f>
        <v/>
      </c>
      <c r="E322" s="196" t="n"/>
      <c r="F322" s="342" t="n"/>
      <c r="G322" s="202" t="inlineStr">
        <is>
          <t>No</t>
        </is>
      </c>
      <c r="H322" s="196" t="n"/>
      <c r="I322" s="201">
        <f>IF(A322="","",TEXT(A322,"yyyy-mm"))</f>
        <v/>
      </c>
    </row>
    <row r="323">
      <c r="A323" s="344" t="n"/>
      <c r="B323" s="196" t="n"/>
      <c r="C323" s="201">
        <f>IF(D323="","",IF(D323="Ingresos","Ingreso",IF(OR(D323="Gastos fijos",D323="Gastos variables",D323="Futuro"),"Gasto","Revisar")))</f>
        <v/>
      </c>
      <c r="D323" s="201">
        <f>IF(E323="","",IFERROR(VLOOKUP(E323,Listas!$F$2:$G$27,2,FALSE),"Revisar categoría"))</f>
        <v/>
      </c>
      <c r="E323" s="196" t="n"/>
      <c r="F323" s="342" t="n"/>
      <c r="G323" s="202" t="inlineStr">
        <is>
          <t>No</t>
        </is>
      </c>
      <c r="H323" s="196" t="n"/>
      <c r="I323" s="201">
        <f>IF(A323="","",TEXT(A323,"yyyy-mm"))</f>
        <v/>
      </c>
    </row>
    <row r="324">
      <c r="A324" s="344" t="n"/>
      <c r="B324" s="196" t="n"/>
      <c r="C324" s="201">
        <f>IF(D324="","",IF(D324="Ingresos","Ingreso",IF(OR(D324="Gastos fijos",D324="Gastos variables",D324="Futuro"),"Gasto","Revisar")))</f>
        <v/>
      </c>
      <c r="D324" s="201">
        <f>IF(E324="","",IFERROR(VLOOKUP(E324,Listas!$F$2:$G$27,2,FALSE),"Revisar categoría"))</f>
        <v/>
      </c>
      <c r="E324" s="196" t="n"/>
      <c r="F324" s="342" t="n"/>
      <c r="G324" s="202" t="inlineStr">
        <is>
          <t>No</t>
        </is>
      </c>
      <c r="H324" s="196" t="n"/>
      <c r="I324" s="201">
        <f>IF(A324="","",TEXT(A324,"yyyy-mm"))</f>
        <v/>
      </c>
    </row>
    <row r="325">
      <c r="A325" s="344" t="n"/>
      <c r="B325" s="196" t="n"/>
      <c r="C325" s="201">
        <f>IF(D325="","",IF(D325="Ingresos","Ingreso",IF(OR(D325="Gastos fijos",D325="Gastos variables",D325="Futuro"),"Gasto","Revisar")))</f>
        <v/>
      </c>
      <c r="D325" s="201">
        <f>IF(E325="","",IFERROR(VLOOKUP(E325,Listas!$F$2:$G$27,2,FALSE),"Revisar categoría"))</f>
        <v/>
      </c>
      <c r="E325" s="196" t="n"/>
      <c r="F325" s="342" t="n"/>
      <c r="G325" s="202" t="inlineStr">
        <is>
          <t>No</t>
        </is>
      </c>
      <c r="H325" s="196" t="n"/>
      <c r="I325" s="201">
        <f>IF(A325="","",TEXT(A325,"yyyy-mm"))</f>
        <v/>
      </c>
    </row>
    <row r="326">
      <c r="A326" s="344" t="n"/>
      <c r="B326" s="196" t="n"/>
      <c r="C326" s="201">
        <f>IF(D326="","",IF(D326="Ingresos","Ingreso",IF(OR(D326="Gastos fijos",D326="Gastos variables",D326="Futuro"),"Gasto","Revisar")))</f>
        <v/>
      </c>
      <c r="D326" s="201">
        <f>IF(E326="","",IFERROR(VLOOKUP(E326,Listas!$F$2:$G$27,2,FALSE),"Revisar categoría"))</f>
        <v/>
      </c>
      <c r="E326" s="196" t="n"/>
      <c r="F326" s="342" t="n"/>
      <c r="G326" s="202" t="inlineStr">
        <is>
          <t>No</t>
        </is>
      </c>
      <c r="H326" s="196" t="n"/>
      <c r="I326" s="201">
        <f>IF(A326="","",TEXT(A326,"yyyy-mm"))</f>
        <v/>
      </c>
    </row>
    <row r="327">
      <c r="A327" s="344" t="n"/>
      <c r="B327" s="196" t="n"/>
      <c r="C327" s="201">
        <f>IF(D327="","",IF(D327="Ingresos","Ingreso",IF(OR(D327="Gastos fijos",D327="Gastos variables",D327="Futuro"),"Gasto","Revisar")))</f>
        <v/>
      </c>
      <c r="D327" s="201">
        <f>IF(E327="","",IFERROR(VLOOKUP(E327,Listas!$F$2:$G$27,2,FALSE),"Revisar categoría"))</f>
        <v/>
      </c>
      <c r="E327" s="196" t="n"/>
      <c r="F327" s="342" t="n"/>
      <c r="G327" s="202" t="inlineStr">
        <is>
          <t>No</t>
        </is>
      </c>
      <c r="H327" s="196" t="n"/>
      <c r="I327" s="201">
        <f>IF(A327="","",TEXT(A327,"yyyy-mm"))</f>
        <v/>
      </c>
    </row>
    <row r="328">
      <c r="A328" s="344" t="n"/>
      <c r="B328" s="196" t="n"/>
      <c r="C328" s="201">
        <f>IF(D328="","",IF(D328="Ingresos","Ingreso",IF(OR(D328="Gastos fijos",D328="Gastos variables",D328="Futuro"),"Gasto","Revisar")))</f>
        <v/>
      </c>
      <c r="D328" s="201">
        <f>IF(E328="","",IFERROR(VLOOKUP(E328,Listas!$F$2:$G$27,2,FALSE),"Revisar categoría"))</f>
        <v/>
      </c>
      <c r="E328" s="196" t="n"/>
      <c r="F328" s="342" t="n"/>
      <c r="G328" s="202" t="inlineStr">
        <is>
          <t>No</t>
        </is>
      </c>
      <c r="H328" s="196" t="n"/>
      <c r="I328" s="201">
        <f>IF(A328="","",TEXT(A328,"yyyy-mm"))</f>
        <v/>
      </c>
    </row>
    <row r="329">
      <c r="A329" s="344" t="n"/>
      <c r="B329" s="196" t="n"/>
      <c r="C329" s="201">
        <f>IF(D329="","",IF(D329="Ingresos","Ingreso",IF(OR(D329="Gastos fijos",D329="Gastos variables",D329="Futuro"),"Gasto","Revisar")))</f>
        <v/>
      </c>
      <c r="D329" s="201">
        <f>IF(E329="","",IFERROR(VLOOKUP(E329,Listas!$F$2:$G$27,2,FALSE),"Revisar categoría"))</f>
        <v/>
      </c>
      <c r="E329" s="196" t="n"/>
      <c r="F329" s="342" t="n"/>
      <c r="G329" s="202" t="inlineStr">
        <is>
          <t>No</t>
        </is>
      </c>
      <c r="H329" s="196" t="n"/>
      <c r="I329" s="201">
        <f>IF(A329="","",TEXT(A329,"yyyy-mm"))</f>
        <v/>
      </c>
    </row>
    <row r="330">
      <c r="A330" s="344" t="n"/>
      <c r="B330" s="196" t="n"/>
      <c r="C330" s="201">
        <f>IF(D330="","",IF(D330="Ingresos","Ingreso",IF(OR(D330="Gastos fijos",D330="Gastos variables",D330="Futuro"),"Gasto","Revisar")))</f>
        <v/>
      </c>
      <c r="D330" s="201">
        <f>IF(E330="","",IFERROR(VLOOKUP(E330,Listas!$F$2:$G$27,2,FALSE),"Revisar categoría"))</f>
        <v/>
      </c>
      <c r="E330" s="196" t="n"/>
      <c r="F330" s="342" t="n"/>
      <c r="G330" s="202" t="inlineStr">
        <is>
          <t>No</t>
        </is>
      </c>
      <c r="H330" s="196" t="n"/>
      <c r="I330" s="201">
        <f>IF(A330="","",TEXT(A330,"yyyy-mm"))</f>
        <v/>
      </c>
    </row>
    <row r="331">
      <c r="A331" s="344" t="n"/>
      <c r="B331" s="196" t="n"/>
      <c r="C331" s="201">
        <f>IF(D331="","",IF(D331="Ingresos","Ingreso",IF(OR(D331="Gastos fijos",D331="Gastos variables",D331="Futuro"),"Gasto","Revisar")))</f>
        <v/>
      </c>
      <c r="D331" s="201">
        <f>IF(E331="","",IFERROR(VLOOKUP(E331,Listas!$F$2:$G$27,2,FALSE),"Revisar categoría"))</f>
        <v/>
      </c>
      <c r="E331" s="196" t="n"/>
      <c r="F331" s="342" t="n"/>
      <c r="G331" s="202" t="inlineStr">
        <is>
          <t>No</t>
        </is>
      </c>
      <c r="H331" s="196" t="n"/>
      <c r="I331" s="201">
        <f>IF(A331="","",TEXT(A331,"yyyy-mm"))</f>
        <v/>
      </c>
    </row>
    <row r="332">
      <c r="A332" s="344" t="n"/>
      <c r="B332" s="196" t="n"/>
      <c r="C332" s="201">
        <f>IF(D332="","",IF(D332="Ingresos","Ingreso",IF(OR(D332="Gastos fijos",D332="Gastos variables",D332="Futuro"),"Gasto","Revisar")))</f>
        <v/>
      </c>
      <c r="D332" s="201">
        <f>IF(E332="","",IFERROR(VLOOKUP(E332,Listas!$F$2:$G$27,2,FALSE),"Revisar categoría"))</f>
        <v/>
      </c>
      <c r="E332" s="196" t="n"/>
      <c r="F332" s="342" t="n"/>
      <c r="G332" s="202" t="inlineStr">
        <is>
          <t>No</t>
        </is>
      </c>
      <c r="H332" s="196" t="n"/>
      <c r="I332" s="201">
        <f>IF(A332="","",TEXT(A332,"yyyy-mm"))</f>
        <v/>
      </c>
    </row>
    <row r="333">
      <c r="A333" s="344" t="n"/>
      <c r="B333" s="196" t="n"/>
      <c r="C333" s="201">
        <f>IF(D333="","",IF(D333="Ingresos","Ingreso",IF(OR(D333="Gastos fijos",D333="Gastos variables",D333="Futuro"),"Gasto","Revisar")))</f>
        <v/>
      </c>
      <c r="D333" s="201">
        <f>IF(E333="","",IFERROR(VLOOKUP(E333,Listas!$F$2:$G$27,2,FALSE),"Revisar categoría"))</f>
        <v/>
      </c>
      <c r="E333" s="196" t="n"/>
      <c r="F333" s="342" t="n"/>
      <c r="G333" s="202" t="inlineStr">
        <is>
          <t>No</t>
        </is>
      </c>
      <c r="H333" s="196" t="n"/>
      <c r="I333" s="201">
        <f>IF(A333="","",TEXT(A333,"yyyy-mm"))</f>
        <v/>
      </c>
    </row>
    <row r="334">
      <c r="A334" s="344" t="n"/>
      <c r="B334" s="196" t="n"/>
      <c r="C334" s="201">
        <f>IF(D334="","",IF(D334="Ingresos","Ingreso",IF(OR(D334="Gastos fijos",D334="Gastos variables",D334="Futuro"),"Gasto","Revisar")))</f>
        <v/>
      </c>
      <c r="D334" s="201">
        <f>IF(E334="","",IFERROR(VLOOKUP(E334,Listas!$F$2:$G$27,2,FALSE),"Revisar categoría"))</f>
        <v/>
      </c>
      <c r="E334" s="196" t="n"/>
      <c r="F334" s="342" t="n"/>
      <c r="G334" s="202" t="inlineStr">
        <is>
          <t>No</t>
        </is>
      </c>
      <c r="H334" s="196" t="n"/>
      <c r="I334" s="201">
        <f>IF(A334="","",TEXT(A334,"yyyy-mm"))</f>
        <v/>
      </c>
    </row>
    <row r="335">
      <c r="A335" s="344" t="n"/>
      <c r="B335" s="196" t="n"/>
      <c r="C335" s="201">
        <f>IF(D335="","",IF(D335="Ingresos","Ingreso",IF(OR(D335="Gastos fijos",D335="Gastos variables",D335="Futuro"),"Gasto","Revisar")))</f>
        <v/>
      </c>
      <c r="D335" s="201">
        <f>IF(E335="","",IFERROR(VLOOKUP(E335,Listas!$F$2:$G$27,2,FALSE),"Revisar categoría"))</f>
        <v/>
      </c>
      <c r="E335" s="196" t="n"/>
      <c r="F335" s="342" t="n"/>
      <c r="G335" s="202" t="inlineStr">
        <is>
          <t>No</t>
        </is>
      </c>
      <c r="H335" s="196" t="n"/>
      <c r="I335" s="201">
        <f>IF(A335="","",TEXT(A335,"yyyy-mm"))</f>
        <v/>
      </c>
    </row>
    <row r="336">
      <c r="A336" s="344" t="n"/>
      <c r="B336" s="196" t="n"/>
      <c r="C336" s="201">
        <f>IF(D336="","",IF(D336="Ingresos","Ingreso",IF(OR(D336="Gastos fijos",D336="Gastos variables",D336="Futuro"),"Gasto","Revisar")))</f>
        <v/>
      </c>
      <c r="D336" s="201">
        <f>IF(E336="","",IFERROR(VLOOKUP(E336,Listas!$F$2:$G$27,2,FALSE),"Revisar categoría"))</f>
        <v/>
      </c>
      <c r="E336" s="196" t="n"/>
      <c r="F336" s="342" t="n"/>
      <c r="G336" s="202" t="inlineStr">
        <is>
          <t>No</t>
        </is>
      </c>
      <c r="H336" s="196" t="n"/>
      <c r="I336" s="201">
        <f>IF(A336="","",TEXT(A336,"yyyy-mm"))</f>
        <v/>
      </c>
    </row>
    <row r="337">
      <c r="A337" s="344" t="n"/>
      <c r="B337" s="196" t="n"/>
      <c r="C337" s="201">
        <f>IF(D337="","",IF(D337="Ingresos","Ingreso",IF(OR(D337="Gastos fijos",D337="Gastos variables",D337="Futuro"),"Gasto","Revisar")))</f>
        <v/>
      </c>
      <c r="D337" s="201">
        <f>IF(E337="","",IFERROR(VLOOKUP(E337,Listas!$F$2:$G$27,2,FALSE),"Revisar categoría"))</f>
        <v/>
      </c>
      <c r="E337" s="196" t="n"/>
      <c r="F337" s="342" t="n"/>
      <c r="G337" s="202" t="inlineStr">
        <is>
          <t>No</t>
        </is>
      </c>
      <c r="H337" s="196" t="n"/>
      <c r="I337" s="201">
        <f>IF(A337="","",TEXT(A337,"yyyy-mm"))</f>
        <v/>
      </c>
    </row>
    <row r="338">
      <c r="A338" s="344" t="n"/>
      <c r="B338" s="196" t="n"/>
      <c r="C338" s="201">
        <f>IF(D338="","",IF(D338="Ingresos","Ingreso",IF(OR(D338="Gastos fijos",D338="Gastos variables",D338="Futuro"),"Gasto","Revisar")))</f>
        <v/>
      </c>
      <c r="D338" s="201">
        <f>IF(E338="","",IFERROR(VLOOKUP(E338,Listas!$F$2:$G$27,2,FALSE),"Revisar categoría"))</f>
        <v/>
      </c>
      <c r="E338" s="196" t="n"/>
      <c r="F338" s="342" t="n"/>
      <c r="G338" s="202" t="inlineStr">
        <is>
          <t>No</t>
        </is>
      </c>
      <c r="H338" s="196" t="n"/>
      <c r="I338" s="201">
        <f>IF(A338="","",TEXT(A338,"yyyy-mm"))</f>
        <v/>
      </c>
    </row>
    <row r="339">
      <c r="A339" s="344" t="n"/>
      <c r="B339" s="196" t="n"/>
      <c r="C339" s="201">
        <f>IF(D339="","",IF(D339="Ingresos","Ingreso",IF(OR(D339="Gastos fijos",D339="Gastos variables",D339="Futuro"),"Gasto","Revisar")))</f>
        <v/>
      </c>
      <c r="D339" s="201">
        <f>IF(E339="","",IFERROR(VLOOKUP(E339,Listas!$F$2:$G$27,2,FALSE),"Revisar categoría"))</f>
        <v/>
      </c>
      <c r="E339" s="196" t="n"/>
      <c r="F339" s="342" t="n"/>
      <c r="G339" s="202" t="inlineStr">
        <is>
          <t>No</t>
        </is>
      </c>
      <c r="H339" s="196" t="n"/>
      <c r="I339" s="201">
        <f>IF(A339="","",TEXT(A339,"yyyy-mm"))</f>
        <v/>
      </c>
    </row>
    <row r="340">
      <c r="A340" s="344" t="n"/>
      <c r="B340" s="196" t="n"/>
      <c r="C340" s="201">
        <f>IF(D340="","",IF(D340="Ingresos","Ingreso",IF(OR(D340="Gastos fijos",D340="Gastos variables",D340="Futuro"),"Gasto","Revisar")))</f>
        <v/>
      </c>
      <c r="D340" s="201">
        <f>IF(E340="","",IFERROR(VLOOKUP(E340,Listas!$F$2:$G$27,2,FALSE),"Revisar categoría"))</f>
        <v/>
      </c>
      <c r="E340" s="196" t="n"/>
      <c r="F340" s="342" t="n"/>
      <c r="G340" s="202" t="inlineStr">
        <is>
          <t>No</t>
        </is>
      </c>
      <c r="H340" s="196" t="n"/>
      <c r="I340" s="201">
        <f>IF(A340="","",TEXT(A340,"yyyy-mm"))</f>
        <v/>
      </c>
    </row>
    <row r="341">
      <c r="A341" s="344" t="n"/>
      <c r="B341" s="196" t="n"/>
      <c r="C341" s="201">
        <f>IF(D341="","",IF(D341="Ingresos","Ingreso",IF(OR(D341="Gastos fijos",D341="Gastos variables",D341="Futuro"),"Gasto","Revisar")))</f>
        <v/>
      </c>
      <c r="D341" s="201">
        <f>IF(E341="","",IFERROR(VLOOKUP(E341,Listas!$F$2:$G$27,2,FALSE),"Revisar categoría"))</f>
        <v/>
      </c>
      <c r="E341" s="196" t="n"/>
      <c r="F341" s="342" t="n"/>
      <c r="G341" s="202" t="inlineStr">
        <is>
          <t>No</t>
        </is>
      </c>
      <c r="H341" s="196" t="n"/>
      <c r="I341" s="201">
        <f>IF(A341="","",TEXT(A341,"yyyy-mm"))</f>
        <v/>
      </c>
    </row>
    <row r="342">
      <c r="A342" s="344" t="n"/>
      <c r="B342" s="196" t="n"/>
      <c r="C342" s="201">
        <f>IF(D342="","",IF(D342="Ingresos","Ingreso",IF(OR(D342="Gastos fijos",D342="Gastos variables",D342="Futuro"),"Gasto","Revisar")))</f>
        <v/>
      </c>
      <c r="D342" s="201">
        <f>IF(E342="","",IFERROR(VLOOKUP(E342,Listas!$F$2:$G$27,2,FALSE),"Revisar categoría"))</f>
        <v/>
      </c>
      <c r="E342" s="196" t="n"/>
      <c r="F342" s="342" t="n"/>
      <c r="G342" s="202" t="inlineStr">
        <is>
          <t>No</t>
        </is>
      </c>
      <c r="H342" s="196" t="n"/>
      <c r="I342" s="201">
        <f>IF(A342="","",TEXT(A342,"yyyy-mm"))</f>
        <v/>
      </c>
    </row>
    <row r="343">
      <c r="A343" s="344" t="n"/>
      <c r="B343" s="196" t="n"/>
      <c r="C343" s="201">
        <f>IF(D343="","",IF(D343="Ingresos","Ingreso",IF(OR(D343="Gastos fijos",D343="Gastos variables",D343="Futuro"),"Gasto","Revisar")))</f>
        <v/>
      </c>
      <c r="D343" s="201">
        <f>IF(E343="","",IFERROR(VLOOKUP(E343,Listas!$F$2:$G$27,2,FALSE),"Revisar categoría"))</f>
        <v/>
      </c>
      <c r="E343" s="196" t="n"/>
      <c r="F343" s="342" t="n"/>
      <c r="G343" s="202" t="inlineStr">
        <is>
          <t>No</t>
        </is>
      </c>
      <c r="H343" s="196" t="n"/>
      <c r="I343" s="201">
        <f>IF(A343="","",TEXT(A343,"yyyy-mm"))</f>
        <v/>
      </c>
    </row>
    <row r="344">
      <c r="A344" s="344" t="n"/>
      <c r="B344" s="196" t="n"/>
      <c r="C344" s="201">
        <f>IF(D344="","",IF(D344="Ingresos","Ingreso",IF(OR(D344="Gastos fijos",D344="Gastos variables",D344="Futuro"),"Gasto","Revisar")))</f>
        <v/>
      </c>
      <c r="D344" s="201">
        <f>IF(E344="","",IFERROR(VLOOKUP(E344,Listas!$F$2:$G$27,2,FALSE),"Revisar categoría"))</f>
        <v/>
      </c>
      <c r="E344" s="196" t="n"/>
      <c r="F344" s="342" t="n"/>
      <c r="G344" s="202" t="inlineStr">
        <is>
          <t>No</t>
        </is>
      </c>
      <c r="H344" s="196" t="n"/>
      <c r="I344" s="201">
        <f>IF(A344="","",TEXT(A344,"yyyy-mm"))</f>
        <v/>
      </c>
    </row>
    <row r="345">
      <c r="A345" s="344" t="n"/>
      <c r="B345" s="196" t="n"/>
      <c r="C345" s="201">
        <f>IF(D345="","",IF(D345="Ingresos","Ingreso",IF(OR(D345="Gastos fijos",D345="Gastos variables",D345="Futuro"),"Gasto","Revisar")))</f>
        <v/>
      </c>
      <c r="D345" s="201">
        <f>IF(E345="","",IFERROR(VLOOKUP(E345,Listas!$F$2:$G$27,2,FALSE),"Revisar categoría"))</f>
        <v/>
      </c>
      <c r="E345" s="196" t="n"/>
      <c r="F345" s="342" t="n"/>
      <c r="G345" s="202" t="inlineStr">
        <is>
          <t>No</t>
        </is>
      </c>
      <c r="H345" s="196" t="n"/>
      <c r="I345" s="201">
        <f>IF(A345="","",TEXT(A345,"yyyy-mm"))</f>
        <v/>
      </c>
    </row>
    <row r="346">
      <c r="A346" s="344" t="n"/>
      <c r="B346" s="196" t="n"/>
      <c r="C346" s="201">
        <f>IF(D346="","",IF(D346="Ingresos","Ingreso",IF(OR(D346="Gastos fijos",D346="Gastos variables",D346="Futuro"),"Gasto","Revisar")))</f>
        <v/>
      </c>
      <c r="D346" s="201">
        <f>IF(E346="","",IFERROR(VLOOKUP(E346,Listas!$F$2:$G$27,2,FALSE),"Revisar categoría"))</f>
        <v/>
      </c>
      <c r="E346" s="196" t="n"/>
      <c r="F346" s="342" t="n"/>
      <c r="G346" s="202" t="inlineStr">
        <is>
          <t>No</t>
        </is>
      </c>
      <c r="H346" s="196" t="n"/>
      <c r="I346" s="201">
        <f>IF(A346="","",TEXT(A346,"yyyy-mm"))</f>
        <v/>
      </c>
    </row>
    <row r="347">
      <c r="A347" s="344" t="n"/>
      <c r="B347" s="196" t="n"/>
      <c r="C347" s="201">
        <f>IF(D347="","",IF(D347="Ingresos","Ingreso",IF(OR(D347="Gastos fijos",D347="Gastos variables",D347="Futuro"),"Gasto","Revisar")))</f>
        <v/>
      </c>
      <c r="D347" s="201">
        <f>IF(E347="","",IFERROR(VLOOKUP(E347,Listas!$F$2:$G$27,2,FALSE),"Revisar categoría"))</f>
        <v/>
      </c>
      <c r="E347" s="196" t="n"/>
      <c r="F347" s="342" t="n"/>
      <c r="G347" s="202" t="inlineStr">
        <is>
          <t>No</t>
        </is>
      </c>
      <c r="H347" s="196" t="n"/>
      <c r="I347" s="201">
        <f>IF(A347="","",TEXT(A347,"yyyy-mm"))</f>
        <v/>
      </c>
    </row>
    <row r="348">
      <c r="A348" s="344" t="n"/>
      <c r="B348" s="196" t="n"/>
      <c r="C348" s="201">
        <f>IF(D348="","",IF(D348="Ingresos","Ingreso",IF(OR(D348="Gastos fijos",D348="Gastos variables",D348="Futuro"),"Gasto","Revisar")))</f>
        <v/>
      </c>
      <c r="D348" s="201">
        <f>IF(E348="","",IFERROR(VLOOKUP(E348,Listas!$F$2:$G$27,2,FALSE),"Revisar categoría"))</f>
        <v/>
      </c>
      <c r="E348" s="196" t="n"/>
      <c r="F348" s="342" t="n"/>
      <c r="G348" s="202" t="inlineStr">
        <is>
          <t>No</t>
        </is>
      </c>
      <c r="H348" s="196" t="n"/>
      <c r="I348" s="201">
        <f>IF(A348="","",TEXT(A348,"yyyy-mm"))</f>
        <v/>
      </c>
    </row>
    <row r="349">
      <c r="A349" s="344" t="n"/>
      <c r="B349" s="196" t="n"/>
      <c r="C349" s="201">
        <f>IF(D349="","",IF(D349="Ingresos","Ingreso",IF(OR(D349="Gastos fijos",D349="Gastos variables",D349="Futuro"),"Gasto","Revisar")))</f>
        <v/>
      </c>
      <c r="D349" s="201">
        <f>IF(E349="","",IFERROR(VLOOKUP(E349,Listas!$F$2:$G$27,2,FALSE),"Revisar categoría"))</f>
        <v/>
      </c>
      <c r="E349" s="196" t="n"/>
      <c r="F349" s="342" t="n"/>
      <c r="G349" s="202" t="inlineStr">
        <is>
          <t>No</t>
        </is>
      </c>
      <c r="H349" s="196" t="n"/>
      <c r="I349" s="201">
        <f>IF(A349="","",TEXT(A349,"yyyy-mm"))</f>
        <v/>
      </c>
    </row>
    <row r="350">
      <c r="A350" s="344" t="n"/>
      <c r="B350" s="196" t="n"/>
      <c r="C350" s="201">
        <f>IF(D350="","",IF(D350="Ingresos","Ingreso",IF(OR(D350="Gastos fijos",D350="Gastos variables",D350="Futuro"),"Gasto","Revisar")))</f>
        <v/>
      </c>
      <c r="D350" s="201">
        <f>IF(E350="","",IFERROR(VLOOKUP(E350,Listas!$F$2:$G$27,2,FALSE),"Revisar categoría"))</f>
        <v/>
      </c>
      <c r="E350" s="196" t="n"/>
      <c r="F350" s="342" t="n"/>
      <c r="G350" s="202" t="inlineStr">
        <is>
          <t>No</t>
        </is>
      </c>
      <c r="H350" s="196" t="n"/>
      <c r="I350" s="201">
        <f>IF(A350="","",TEXT(A350,"yyyy-mm"))</f>
        <v/>
      </c>
    </row>
    <row r="351">
      <c r="A351" s="344" t="n"/>
      <c r="B351" s="196" t="n"/>
      <c r="C351" s="201">
        <f>IF(D351="","",IF(D351="Ingresos","Ingreso",IF(OR(D351="Gastos fijos",D351="Gastos variables",D351="Futuro"),"Gasto","Revisar")))</f>
        <v/>
      </c>
      <c r="D351" s="201">
        <f>IF(E351="","",IFERROR(VLOOKUP(E351,Listas!$F$2:$G$27,2,FALSE),"Revisar categoría"))</f>
        <v/>
      </c>
      <c r="E351" s="196" t="n"/>
      <c r="F351" s="342" t="n"/>
      <c r="G351" s="202" t="inlineStr">
        <is>
          <t>No</t>
        </is>
      </c>
      <c r="H351" s="196" t="n"/>
      <c r="I351" s="201">
        <f>IF(A351="","",TEXT(A351,"yyyy-mm"))</f>
        <v/>
      </c>
    </row>
    <row r="352">
      <c r="A352" s="344" t="n"/>
      <c r="B352" s="196" t="n"/>
      <c r="C352" s="201">
        <f>IF(D352="","",IF(D352="Ingresos","Ingreso",IF(OR(D352="Gastos fijos",D352="Gastos variables",D352="Futuro"),"Gasto","Revisar")))</f>
        <v/>
      </c>
      <c r="D352" s="201">
        <f>IF(E352="","",IFERROR(VLOOKUP(E352,Listas!$F$2:$G$27,2,FALSE),"Revisar categoría"))</f>
        <v/>
      </c>
      <c r="E352" s="196" t="n"/>
      <c r="F352" s="342" t="n"/>
      <c r="G352" s="202" t="inlineStr">
        <is>
          <t>No</t>
        </is>
      </c>
      <c r="H352" s="196" t="n"/>
      <c r="I352" s="201">
        <f>IF(A352="","",TEXT(A352,"yyyy-mm"))</f>
        <v/>
      </c>
    </row>
    <row r="353">
      <c r="A353" s="344" t="n"/>
      <c r="B353" s="196" t="n"/>
      <c r="C353" s="201">
        <f>IF(D353="","",IF(D353="Ingresos","Ingreso",IF(OR(D353="Gastos fijos",D353="Gastos variables",D353="Futuro"),"Gasto","Revisar")))</f>
        <v/>
      </c>
      <c r="D353" s="201">
        <f>IF(E353="","",IFERROR(VLOOKUP(E353,Listas!$F$2:$G$27,2,FALSE),"Revisar categoría"))</f>
        <v/>
      </c>
      <c r="E353" s="196" t="n"/>
      <c r="F353" s="342" t="n"/>
      <c r="G353" s="202" t="inlineStr">
        <is>
          <t>No</t>
        </is>
      </c>
      <c r="H353" s="196" t="n"/>
      <c r="I353" s="201">
        <f>IF(A353="","",TEXT(A353,"yyyy-mm"))</f>
        <v/>
      </c>
    </row>
    <row r="354">
      <c r="A354" s="344" t="n"/>
      <c r="B354" s="196" t="n"/>
      <c r="C354" s="201">
        <f>IF(D354="","",IF(D354="Ingresos","Ingreso",IF(OR(D354="Gastos fijos",D354="Gastos variables",D354="Futuro"),"Gasto","Revisar")))</f>
        <v/>
      </c>
      <c r="D354" s="201">
        <f>IF(E354="","",IFERROR(VLOOKUP(E354,Listas!$F$2:$G$27,2,FALSE),"Revisar categoría"))</f>
        <v/>
      </c>
      <c r="E354" s="196" t="n"/>
      <c r="F354" s="342" t="n"/>
      <c r="G354" s="202" t="inlineStr">
        <is>
          <t>No</t>
        </is>
      </c>
      <c r="H354" s="196" t="n"/>
      <c r="I354" s="201">
        <f>IF(A354="","",TEXT(A354,"yyyy-mm"))</f>
        <v/>
      </c>
    </row>
    <row r="355">
      <c r="A355" s="344" t="n"/>
      <c r="B355" s="196" t="n"/>
      <c r="C355" s="201">
        <f>IF(D355="","",IF(D355="Ingresos","Ingreso",IF(OR(D355="Gastos fijos",D355="Gastos variables",D355="Futuro"),"Gasto","Revisar")))</f>
        <v/>
      </c>
      <c r="D355" s="201">
        <f>IF(E355="","",IFERROR(VLOOKUP(E355,Listas!$F$2:$G$27,2,FALSE),"Revisar categoría"))</f>
        <v/>
      </c>
      <c r="E355" s="196" t="n"/>
      <c r="F355" s="342" t="n"/>
      <c r="G355" s="202" t="inlineStr">
        <is>
          <t>No</t>
        </is>
      </c>
      <c r="H355" s="196" t="n"/>
      <c r="I355" s="201">
        <f>IF(A355="","",TEXT(A355,"yyyy-mm"))</f>
        <v/>
      </c>
    </row>
    <row r="356">
      <c r="A356" s="344" t="n"/>
      <c r="B356" s="196" t="n"/>
      <c r="C356" s="201">
        <f>IF(D356="","",IF(D356="Ingresos","Ingreso",IF(OR(D356="Gastos fijos",D356="Gastos variables",D356="Futuro"),"Gasto","Revisar")))</f>
        <v/>
      </c>
      <c r="D356" s="201">
        <f>IF(E356="","",IFERROR(VLOOKUP(E356,Listas!$F$2:$G$27,2,FALSE),"Revisar categoría"))</f>
        <v/>
      </c>
      <c r="E356" s="196" t="n"/>
      <c r="F356" s="342" t="n"/>
      <c r="G356" s="202" t="inlineStr">
        <is>
          <t>No</t>
        </is>
      </c>
      <c r="H356" s="196" t="n"/>
      <c r="I356" s="201">
        <f>IF(A356="","",TEXT(A356,"yyyy-mm"))</f>
        <v/>
      </c>
    </row>
    <row r="357">
      <c r="A357" s="344" t="n"/>
      <c r="B357" s="196" t="n"/>
      <c r="C357" s="201">
        <f>IF(D357="","",IF(D357="Ingresos","Ingreso",IF(OR(D357="Gastos fijos",D357="Gastos variables",D357="Futuro"),"Gasto","Revisar")))</f>
        <v/>
      </c>
      <c r="D357" s="201">
        <f>IF(E357="","",IFERROR(VLOOKUP(E357,Listas!$F$2:$G$27,2,FALSE),"Revisar categoría"))</f>
        <v/>
      </c>
      <c r="E357" s="196" t="n"/>
      <c r="F357" s="342" t="n"/>
      <c r="G357" s="202" t="inlineStr">
        <is>
          <t>No</t>
        </is>
      </c>
      <c r="H357" s="196" t="n"/>
      <c r="I357" s="201">
        <f>IF(A357="","",TEXT(A357,"yyyy-mm"))</f>
        <v/>
      </c>
    </row>
    <row r="358">
      <c r="A358" s="344" t="n"/>
      <c r="B358" s="196" t="n"/>
      <c r="C358" s="201">
        <f>IF(D358="","",IF(D358="Ingresos","Ingreso",IF(OR(D358="Gastos fijos",D358="Gastos variables",D358="Futuro"),"Gasto","Revisar")))</f>
        <v/>
      </c>
      <c r="D358" s="201">
        <f>IF(E358="","",IFERROR(VLOOKUP(E358,Listas!$F$2:$G$27,2,FALSE),"Revisar categoría"))</f>
        <v/>
      </c>
      <c r="E358" s="196" t="n"/>
      <c r="F358" s="342" t="n"/>
      <c r="G358" s="202" t="inlineStr">
        <is>
          <t>No</t>
        </is>
      </c>
      <c r="H358" s="196" t="n"/>
      <c r="I358" s="201">
        <f>IF(A358="","",TEXT(A358,"yyyy-mm"))</f>
        <v/>
      </c>
    </row>
    <row r="359">
      <c r="A359" s="344" t="n"/>
      <c r="B359" s="196" t="n"/>
      <c r="C359" s="201">
        <f>IF(D359="","",IF(D359="Ingresos","Ingreso",IF(OR(D359="Gastos fijos",D359="Gastos variables",D359="Futuro"),"Gasto","Revisar")))</f>
        <v/>
      </c>
      <c r="D359" s="201">
        <f>IF(E359="","",IFERROR(VLOOKUP(E359,Listas!$F$2:$G$27,2,FALSE),"Revisar categoría"))</f>
        <v/>
      </c>
      <c r="E359" s="196" t="n"/>
      <c r="F359" s="342" t="n"/>
      <c r="G359" s="202" t="inlineStr">
        <is>
          <t>No</t>
        </is>
      </c>
      <c r="H359" s="196" t="n"/>
      <c r="I359" s="201">
        <f>IF(A359="","",TEXT(A359,"yyyy-mm"))</f>
        <v/>
      </c>
    </row>
    <row r="360">
      <c r="A360" s="344" t="n"/>
      <c r="B360" s="196" t="n"/>
      <c r="C360" s="201">
        <f>IF(D360="","",IF(D360="Ingresos","Ingreso",IF(OR(D360="Gastos fijos",D360="Gastos variables",D360="Futuro"),"Gasto","Revisar")))</f>
        <v/>
      </c>
      <c r="D360" s="201">
        <f>IF(E360="","",IFERROR(VLOOKUP(E360,Listas!$F$2:$G$27,2,FALSE),"Revisar categoría"))</f>
        <v/>
      </c>
      <c r="E360" s="196" t="n"/>
      <c r="F360" s="342" t="n"/>
      <c r="G360" s="202" t="inlineStr">
        <is>
          <t>No</t>
        </is>
      </c>
      <c r="H360" s="196" t="n"/>
      <c r="I360" s="201">
        <f>IF(A360="","",TEXT(A360,"yyyy-mm"))</f>
        <v/>
      </c>
    </row>
    <row r="361">
      <c r="A361" s="344" t="n"/>
      <c r="B361" s="196" t="n"/>
      <c r="C361" s="201">
        <f>IF(D361="","",IF(D361="Ingresos","Ingreso",IF(OR(D361="Gastos fijos",D361="Gastos variables",D361="Futuro"),"Gasto","Revisar")))</f>
        <v/>
      </c>
      <c r="D361" s="201">
        <f>IF(E361="","",IFERROR(VLOOKUP(E361,Listas!$F$2:$G$27,2,FALSE),"Revisar categoría"))</f>
        <v/>
      </c>
      <c r="E361" s="196" t="n"/>
      <c r="F361" s="342" t="n"/>
      <c r="G361" s="202" t="inlineStr">
        <is>
          <t>No</t>
        </is>
      </c>
      <c r="H361" s="196" t="n"/>
      <c r="I361" s="201">
        <f>IF(A361="","",TEXT(A361,"yyyy-mm"))</f>
        <v/>
      </c>
    </row>
    <row r="362">
      <c r="A362" s="344" t="n"/>
      <c r="B362" s="196" t="n"/>
      <c r="C362" s="201">
        <f>IF(D362="","",IF(D362="Ingresos","Ingreso",IF(OR(D362="Gastos fijos",D362="Gastos variables",D362="Futuro"),"Gasto","Revisar")))</f>
        <v/>
      </c>
      <c r="D362" s="201">
        <f>IF(E362="","",IFERROR(VLOOKUP(E362,Listas!$F$2:$G$27,2,FALSE),"Revisar categoría"))</f>
        <v/>
      </c>
      <c r="E362" s="196" t="n"/>
      <c r="F362" s="342" t="n"/>
      <c r="G362" s="202" t="inlineStr">
        <is>
          <t>No</t>
        </is>
      </c>
      <c r="H362" s="196" t="n"/>
      <c r="I362" s="201">
        <f>IF(A362="","",TEXT(A362,"yyyy-mm"))</f>
        <v/>
      </c>
    </row>
    <row r="363">
      <c r="A363" s="344" t="n"/>
      <c r="B363" s="196" t="n"/>
      <c r="C363" s="201">
        <f>IF(D363="","",IF(D363="Ingresos","Ingreso",IF(OR(D363="Gastos fijos",D363="Gastos variables",D363="Futuro"),"Gasto","Revisar")))</f>
        <v/>
      </c>
      <c r="D363" s="201">
        <f>IF(E363="","",IFERROR(VLOOKUP(E363,Listas!$F$2:$G$27,2,FALSE),"Revisar categoría"))</f>
        <v/>
      </c>
      <c r="E363" s="196" t="n"/>
      <c r="F363" s="342" t="n"/>
      <c r="G363" s="202" t="inlineStr">
        <is>
          <t>No</t>
        </is>
      </c>
      <c r="H363" s="196" t="n"/>
      <c r="I363" s="201">
        <f>IF(A363="","",TEXT(A363,"yyyy-mm"))</f>
        <v/>
      </c>
    </row>
    <row r="364">
      <c r="A364" s="344" t="n"/>
      <c r="B364" s="196" t="n"/>
      <c r="C364" s="201">
        <f>IF(D364="","",IF(D364="Ingresos","Ingreso",IF(OR(D364="Gastos fijos",D364="Gastos variables",D364="Futuro"),"Gasto","Revisar")))</f>
        <v/>
      </c>
      <c r="D364" s="201">
        <f>IF(E364="","",IFERROR(VLOOKUP(E364,Listas!$F$2:$G$27,2,FALSE),"Revisar categoría"))</f>
        <v/>
      </c>
      <c r="E364" s="196" t="n"/>
      <c r="F364" s="342" t="n"/>
      <c r="G364" s="202" t="inlineStr">
        <is>
          <t>No</t>
        </is>
      </c>
      <c r="H364" s="196" t="n"/>
      <c r="I364" s="201">
        <f>IF(A364="","",TEXT(A364,"yyyy-mm"))</f>
        <v/>
      </c>
    </row>
    <row r="365">
      <c r="A365" s="344" t="n"/>
      <c r="B365" s="196" t="n"/>
      <c r="C365" s="201">
        <f>IF(D365="","",IF(D365="Ingresos","Ingreso",IF(OR(D365="Gastos fijos",D365="Gastos variables",D365="Futuro"),"Gasto","Revisar")))</f>
        <v/>
      </c>
      <c r="D365" s="201">
        <f>IF(E365="","",IFERROR(VLOOKUP(E365,Listas!$F$2:$G$27,2,FALSE),"Revisar categoría"))</f>
        <v/>
      </c>
      <c r="E365" s="196" t="n"/>
      <c r="F365" s="342" t="n"/>
      <c r="G365" s="202" t="inlineStr">
        <is>
          <t>No</t>
        </is>
      </c>
      <c r="H365" s="196" t="n"/>
      <c r="I365" s="201">
        <f>IF(A365="","",TEXT(A365,"yyyy-mm"))</f>
        <v/>
      </c>
    </row>
    <row r="366">
      <c r="A366" s="344" t="n"/>
      <c r="B366" s="196" t="n"/>
      <c r="C366" s="201">
        <f>IF(D366="","",IF(D366="Ingresos","Ingreso",IF(OR(D366="Gastos fijos",D366="Gastos variables",D366="Futuro"),"Gasto","Revisar")))</f>
        <v/>
      </c>
      <c r="D366" s="201">
        <f>IF(E366="","",IFERROR(VLOOKUP(E366,Listas!$F$2:$G$27,2,FALSE),"Revisar categoría"))</f>
        <v/>
      </c>
      <c r="E366" s="196" t="n"/>
      <c r="F366" s="342" t="n"/>
      <c r="G366" s="202" t="inlineStr">
        <is>
          <t>No</t>
        </is>
      </c>
      <c r="H366" s="196" t="n"/>
      <c r="I366" s="201">
        <f>IF(A366="","",TEXT(A366,"yyyy-mm"))</f>
        <v/>
      </c>
    </row>
    <row r="367">
      <c r="A367" s="344" t="n"/>
      <c r="B367" s="196" t="n"/>
      <c r="C367" s="201">
        <f>IF(D367="","",IF(D367="Ingresos","Ingreso",IF(OR(D367="Gastos fijos",D367="Gastos variables",D367="Futuro"),"Gasto","Revisar")))</f>
        <v/>
      </c>
      <c r="D367" s="201">
        <f>IF(E367="","",IFERROR(VLOOKUP(E367,Listas!$F$2:$G$27,2,FALSE),"Revisar categoría"))</f>
        <v/>
      </c>
      <c r="E367" s="196" t="n"/>
      <c r="F367" s="342" t="n"/>
      <c r="G367" s="202" t="inlineStr">
        <is>
          <t>No</t>
        </is>
      </c>
      <c r="H367" s="196" t="n"/>
      <c r="I367" s="201">
        <f>IF(A367="","",TEXT(A367,"yyyy-mm"))</f>
        <v/>
      </c>
    </row>
    <row r="368">
      <c r="A368" s="344" t="n"/>
      <c r="B368" s="196" t="n"/>
      <c r="C368" s="201">
        <f>IF(D368="","",IF(D368="Ingresos","Ingreso",IF(OR(D368="Gastos fijos",D368="Gastos variables",D368="Futuro"),"Gasto","Revisar")))</f>
        <v/>
      </c>
      <c r="D368" s="201">
        <f>IF(E368="","",IFERROR(VLOOKUP(E368,Listas!$F$2:$G$27,2,FALSE),"Revisar categoría"))</f>
        <v/>
      </c>
      <c r="E368" s="196" t="n"/>
      <c r="F368" s="342" t="n"/>
      <c r="G368" s="202" t="inlineStr">
        <is>
          <t>No</t>
        </is>
      </c>
      <c r="H368" s="196" t="n"/>
      <c r="I368" s="201">
        <f>IF(A368="","",TEXT(A368,"yyyy-mm"))</f>
        <v/>
      </c>
    </row>
    <row r="369">
      <c r="A369" s="344" t="n"/>
      <c r="B369" s="196" t="n"/>
      <c r="C369" s="201">
        <f>IF(D369="","",IF(D369="Ingresos","Ingreso",IF(OR(D369="Gastos fijos",D369="Gastos variables",D369="Futuro"),"Gasto","Revisar")))</f>
        <v/>
      </c>
      <c r="D369" s="201">
        <f>IF(E369="","",IFERROR(VLOOKUP(E369,Listas!$F$2:$G$27,2,FALSE),"Revisar categoría"))</f>
        <v/>
      </c>
      <c r="E369" s="196" t="n"/>
      <c r="F369" s="342" t="n"/>
      <c r="G369" s="202" t="inlineStr">
        <is>
          <t>No</t>
        </is>
      </c>
      <c r="H369" s="196" t="n"/>
      <c r="I369" s="201">
        <f>IF(A369="","",TEXT(A369,"yyyy-mm"))</f>
        <v/>
      </c>
    </row>
    <row r="370">
      <c r="A370" s="344" t="n"/>
      <c r="B370" s="196" t="n"/>
      <c r="C370" s="201">
        <f>IF(D370="","",IF(D370="Ingresos","Ingreso",IF(OR(D370="Gastos fijos",D370="Gastos variables",D370="Futuro"),"Gasto","Revisar")))</f>
        <v/>
      </c>
      <c r="D370" s="201">
        <f>IF(E370="","",IFERROR(VLOOKUP(E370,Listas!$F$2:$G$27,2,FALSE),"Revisar categoría"))</f>
        <v/>
      </c>
      <c r="E370" s="196" t="n"/>
      <c r="F370" s="342" t="n"/>
      <c r="G370" s="202" t="inlineStr">
        <is>
          <t>No</t>
        </is>
      </c>
      <c r="H370" s="196" t="n"/>
      <c r="I370" s="201">
        <f>IF(A370="","",TEXT(A370,"yyyy-mm"))</f>
        <v/>
      </c>
    </row>
    <row r="371">
      <c r="A371" s="344" t="n"/>
      <c r="B371" s="196" t="n"/>
      <c r="C371" s="201">
        <f>IF(D371="","",IF(D371="Ingresos","Ingreso",IF(OR(D371="Gastos fijos",D371="Gastos variables",D371="Futuro"),"Gasto","Revisar")))</f>
        <v/>
      </c>
      <c r="D371" s="201">
        <f>IF(E371="","",IFERROR(VLOOKUP(E371,Listas!$F$2:$G$27,2,FALSE),"Revisar categoría"))</f>
        <v/>
      </c>
      <c r="E371" s="196" t="n"/>
      <c r="F371" s="342" t="n"/>
      <c r="G371" s="202" t="inlineStr">
        <is>
          <t>No</t>
        </is>
      </c>
      <c r="H371" s="196" t="n"/>
      <c r="I371" s="201">
        <f>IF(A371="","",TEXT(A371,"yyyy-mm"))</f>
        <v/>
      </c>
    </row>
    <row r="372">
      <c r="A372" s="344" t="n"/>
      <c r="B372" s="196" t="n"/>
      <c r="C372" s="201">
        <f>IF(D372="","",IF(D372="Ingresos","Ingreso",IF(OR(D372="Gastos fijos",D372="Gastos variables",D372="Futuro"),"Gasto","Revisar")))</f>
        <v/>
      </c>
      <c r="D372" s="201">
        <f>IF(E372="","",IFERROR(VLOOKUP(E372,Listas!$F$2:$G$27,2,FALSE),"Revisar categoría"))</f>
        <v/>
      </c>
      <c r="E372" s="196" t="n"/>
      <c r="F372" s="342" t="n"/>
      <c r="G372" s="202" t="inlineStr">
        <is>
          <t>No</t>
        </is>
      </c>
      <c r="H372" s="196" t="n"/>
      <c r="I372" s="201">
        <f>IF(A372="","",TEXT(A372,"yyyy-mm"))</f>
        <v/>
      </c>
    </row>
    <row r="373">
      <c r="A373" s="344" t="n"/>
      <c r="B373" s="196" t="n"/>
      <c r="C373" s="201">
        <f>IF(D373="","",IF(D373="Ingresos","Ingreso",IF(OR(D373="Gastos fijos",D373="Gastos variables",D373="Futuro"),"Gasto","Revisar")))</f>
        <v/>
      </c>
      <c r="D373" s="201">
        <f>IF(E373="","",IFERROR(VLOOKUP(E373,Listas!$F$2:$G$27,2,FALSE),"Revisar categoría"))</f>
        <v/>
      </c>
      <c r="E373" s="196" t="n"/>
      <c r="F373" s="342" t="n"/>
      <c r="G373" s="202" t="inlineStr">
        <is>
          <t>No</t>
        </is>
      </c>
      <c r="H373" s="196" t="n"/>
      <c r="I373" s="201">
        <f>IF(A373="","",TEXT(A373,"yyyy-mm"))</f>
        <v/>
      </c>
    </row>
    <row r="374">
      <c r="A374" s="344" t="n"/>
      <c r="B374" s="196" t="n"/>
      <c r="C374" s="201">
        <f>IF(D374="","",IF(D374="Ingresos","Ingreso",IF(OR(D374="Gastos fijos",D374="Gastos variables",D374="Futuro"),"Gasto","Revisar")))</f>
        <v/>
      </c>
      <c r="D374" s="201">
        <f>IF(E374="","",IFERROR(VLOOKUP(E374,Listas!$F$2:$G$27,2,FALSE),"Revisar categoría"))</f>
        <v/>
      </c>
      <c r="E374" s="196" t="n"/>
      <c r="F374" s="342" t="n"/>
      <c r="G374" s="202" t="inlineStr">
        <is>
          <t>No</t>
        </is>
      </c>
      <c r="H374" s="196" t="n"/>
      <c r="I374" s="201">
        <f>IF(A374="","",TEXT(A374,"yyyy-mm"))</f>
        <v/>
      </c>
    </row>
    <row r="375">
      <c r="A375" s="344" t="n"/>
      <c r="B375" s="196" t="n"/>
      <c r="C375" s="201">
        <f>IF(D375="","",IF(D375="Ingresos","Ingreso",IF(OR(D375="Gastos fijos",D375="Gastos variables",D375="Futuro"),"Gasto","Revisar")))</f>
        <v/>
      </c>
      <c r="D375" s="201">
        <f>IF(E375="","",IFERROR(VLOOKUP(E375,Listas!$F$2:$G$27,2,FALSE),"Revisar categoría"))</f>
        <v/>
      </c>
      <c r="E375" s="196" t="n"/>
      <c r="F375" s="342" t="n"/>
      <c r="G375" s="202" t="inlineStr">
        <is>
          <t>No</t>
        </is>
      </c>
      <c r="H375" s="196" t="n"/>
      <c r="I375" s="201">
        <f>IF(A375="","",TEXT(A375,"yyyy-mm"))</f>
        <v/>
      </c>
    </row>
    <row r="376">
      <c r="A376" s="344" t="n"/>
      <c r="B376" s="196" t="n"/>
      <c r="C376" s="201">
        <f>IF(D376="","",IF(D376="Ingresos","Ingreso",IF(OR(D376="Gastos fijos",D376="Gastos variables",D376="Futuro"),"Gasto","Revisar")))</f>
        <v/>
      </c>
      <c r="D376" s="201">
        <f>IF(E376="","",IFERROR(VLOOKUP(E376,Listas!$F$2:$G$27,2,FALSE),"Revisar categoría"))</f>
        <v/>
      </c>
      <c r="E376" s="196" t="n"/>
      <c r="F376" s="342" t="n"/>
      <c r="G376" s="202" t="inlineStr">
        <is>
          <t>No</t>
        </is>
      </c>
      <c r="H376" s="196" t="n"/>
      <c r="I376" s="201">
        <f>IF(A376="","",TEXT(A376,"yyyy-mm"))</f>
        <v/>
      </c>
    </row>
    <row r="377">
      <c r="A377" s="344" t="n"/>
      <c r="B377" s="196" t="n"/>
      <c r="C377" s="201">
        <f>IF(D377="","",IF(D377="Ingresos","Ingreso",IF(OR(D377="Gastos fijos",D377="Gastos variables",D377="Futuro"),"Gasto","Revisar")))</f>
        <v/>
      </c>
      <c r="D377" s="201">
        <f>IF(E377="","",IFERROR(VLOOKUP(E377,Listas!$F$2:$G$27,2,FALSE),"Revisar categoría"))</f>
        <v/>
      </c>
      <c r="E377" s="196" t="n"/>
      <c r="F377" s="342" t="n"/>
      <c r="G377" s="202" t="inlineStr">
        <is>
          <t>No</t>
        </is>
      </c>
      <c r="H377" s="196" t="n"/>
      <c r="I377" s="201">
        <f>IF(A377="","",TEXT(A377,"yyyy-mm"))</f>
        <v/>
      </c>
    </row>
    <row r="378">
      <c r="A378" s="344" t="n"/>
      <c r="B378" s="196" t="n"/>
      <c r="C378" s="201">
        <f>IF(D378="","",IF(D378="Ingresos","Ingreso",IF(OR(D378="Gastos fijos",D378="Gastos variables",D378="Futuro"),"Gasto","Revisar")))</f>
        <v/>
      </c>
      <c r="D378" s="201">
        <f>IF(E378="","",IFERROR(VLOOKUP(E378,Listas!$F$2:$G$27,2,FALSE),"Revisar categoría"))</f>
        <v/>
      </c>
      <c r="E378" s="196" t="n"/>
      <c r="F378" s="342" t="n"/>
      <c r="G378" s="202" t="inlineStr">
        <is>
          <t>No</t>
        </is>
      </c>
      <c r="H378" s="196" t="n"/>
      <c r="I378" s="201">
        <f>IF(A378="","",TEXT(A378,"yyyy-mm"))</f>
        <v/>
      </c>
    </row>
    <row r="379">
      <c r="A379" s="344" t="n"/>
      <c r="B379" s="196" t="n"/>
      <c r="C379" s="201">
        <f>IF(D379="","",IF(D379="Ingresos","Ingreso",IF(OR(D379="Gastos fijos",D379="Gastos variables",D379="Futuro"),"Gasto","Revisar")))</f>
        <v/>
      </c>
      <c r="D379" s="201">
        <f>IF(E379="","",IFERROR(VLOOKUP(E379,Listas!$F$2:$G$27,2,FALSE),"Revisar categoría"))</f>
        <v/>
      </c>
      <c r="E379" s="196" t="n"/>
      <c r="F379" s="342" t="n"/>
      <c r="G379" s="202" t="inlineStr">
        <is>
          <t>No</t>
        </is>
      </c>
      <c r="H379" s="196" t="n"/>
      <c r="I379" s="201">
        <f>IF(A379="","",TEXT(A379,"yyyy-mm"))</f>
        <v/>
      </c>
    </row>
    <row r="380">
      <c r="A380" s="344" t="n"/>
      <c r="B380" s="196" t="n"/>
      <c r="C380" s="201">
        <f>IF(D380="","",IF(D380="Ingresos","Ingreso",IF(OR(D380="Gastos fijos",D380="Gastos variables",D380="Futuro"),"Gasto","Revisar")))</f>
        <v/>
      </c>
      <c r="D380" s="201">
        <f>IF(E380="","",IFERROR(VLOOKUP(E380,Listas!$F$2:$G$27,2,FALSE),"Revisar categoría"))</f>
        <v/>
      </c>
      <c r="E380" s="196" t="n"/>
      <c r="F380" s="342" t="n"/>
      <c r="G380" s="202" t="inlineStr">
        <is>
          <t>No</t>
        </is>
      </c>
      <c r="H380" s="196" t="n"/>
      <c r="I380" s="201">
        <f>IF(A380="","",TEXT(A380,"yyyy-mm"))</f>
        <v/>
      </c>
    </row>
    <row r="381">
      <c r="A381" s="344" t="n"/>
      <c r="B381" s="196" t="n"/>
      <c r="C381" s="201">
        <f>IF(D381="","",IF(D381="Ingresos","Ingreso",IF(OR(D381="Gastos fijos",D381="Gastos variables",D381="Futuro"),"Gasto","Revisar")))</f>
        <v/>
      </c>
      <c r="D381" s="201">
        <f>IF(E381="","",IFERROR(VLOOKUP(E381,Listas!$F$2:$G$27,2,FALSE),"Revisar categoría"))</f>
        <v/>
      </c>
      <c r="E381" s="196" t="n"/>
      <c r="F381" s="342" t="n"/>
      <c r="G381" s="202" t="inlineStr">
        <is>
          <t>No</t>
        </is>
      </c>
      <c r="H381" s="196" t="n"/>
      <c r="I381" s="201">
        <f>IF(A381="","",TEXT(A381,"yyyy-mm"))</f>
        <v/>
      </c>
    </row>
    <row r="382">
      <c r="A382" s="344" t="n"/>
      <c r="B382" s="196" t="n"/>
      <c r="C382" s="201">
        <f>IF(D382="","",IF(D382="Ingresos","Ingreso",IF(OR(D382="Gastos fijos",D382="Gastos variables",D382="Futuro"),"Gasto","Revisar")))</f>
        <v/>
      </c>
      <c r="D382" s="201">
        <f>IF(E382="","",IFERROR(VLOOKUP(E382,Listas!$F$2:$G$27,2,FALSE),"Revisar categoría"))</f>
        <v/>
      </c>
      <c r="E382" s="196" t="n"/>
      <c r="F382" s="342" t="n"/>
      <c r="G382" s="202" t="inlineStr">
        <is>
          <t>No</t>
        </is>
      </c>
      <c r="H382" s="196" t="n"/>
      <c r="I382" s="201">
        <f>IF(A382="","",TEXT(A382,"yyyy-mm"))</f>
        <v/>
      </c>
    </row>
    <row r="383">
      <c r="A383" s="344" t="n"/>
      <c r="B383" s="196" t="n"/>
      <c r="C383" s="201">
        <f>IF(D383="","",IF(D383="Ingresos","Ingreso",IF(OR(D383="Gastos fijos",D383="Gastos variables",D383="Futuro"),"Gasto","Revisar")))</f>
        <v/>
      </c>
      <c r="D383" s="201">
        <f>IF(E383="","",IFERROR(VLOOKUP(E383,Listas!$F$2:$G$27,2,FALSE),"Revisar categoría"))</f>
        <v/>
      </c>
      <c r="E383" s="196" t="n"/>
      <c r="F383" s="342" t="n"/>
      <c r="G383" s="202" t="inlineStr">
        <is>
          <t>No</t>
        </is>
      </c>
      <c r="H383" s="196" t="n"/>
      <c r="I383" s="201">
        <f>IF(A383="","",TEXT(A383,"yyyy-mm"))</f>
        <v/>
      </c>
    </row>
    <row r="384">
      <c r="A384" s="344" t="n"/>
      <c r="B384" s="196" t="n"/>
      <c r="C384" s="201">
        <f>IF(D384="","",IF(D384="Ingresos","Ingreso",IF(OR(D384="Gastos fijos",D384="Gastos variables",D384="Futuro"),"Gasto","Revisar")))</f>
        <v/>
      </c>
      <c r="D384" s="201">
        <f>IF(E384="","",IFERROR(VLOOKUP(E384,Listas!$F$2:$G$27,2,FALSE),"Revisar categoría"))</f>
        <v/>
      </c>
      <c r="E384" s="196" t="n"/>
      <c r="F384" s="342" t="n"/>
      <c r="G384" s="202" t="inlineStr">
        <is>
          <t>No</t>
        </is>
      </c>
      <c r="H384" s="196" t="n"/>
      <c r="I384" s="201">
        <f>IF(A384="","",TEXT(A384,"yyyy-mm"))</f>
        <v/>
      </c>
    </row>
    <row r="385">
      <c r="A385" s="344" t="n"/>
      <c r="B385" s="196" t="n"/>
      <c r="C385" s="201">
        <f>IF(D385="","",IF(D385="Ingresos","Ingreso",IF(OR(D385="Gastos fijos",D385="Gastos variables",D385="Futuro"),"Gasto","Revisar")))</f>
        <v/>
      </c>
      <c r="D385" s="201">
        <f>IF(E385="","",IFERROR(VLOOKUP(E385,Listas!$F$2:$G$27,2,FALSE),"Revisar categoría"))</f>
        <v/>
      </c>
      <c r="E385" s="196" t="n"/>
      <c r="F385" s="342" t="n"/>
      <c r="G385" s="202" t="inlineStr">
        <is>
          <t>No</t>
        </is>
      </c>
      <c r="H385" s="196" t="n"/>
      <c r="I385" s="201">
        <f>IF(A385="","",TEXT(A385,"yyyy-mm"))</f>
        <v/>
      </c>
    </row>
    <row r="386">
      <c r="A386" s="344" t="n"/>
      <c r="B386" s="196" t="n"/>
      <c r="C386" s="201">
        <f>IF(D386="","",IF(D386="Ingresos","Ingreso",IF(OR(D386="Gastos fijos",D386="Gastos variables",D386="Futuro"),"Gasto","Revisar")))</f>
        <v/>
      </c>
      <c r="D386" s="201">
        <f>IF(E386="","",IFERROR(VLOOKUP(E386,Listas!$F$2:$G$27,2,FALSE),"Revisar categoría"))</f>
        <v/>
      </c>
      <c r="E386" s="196" t="n"/>
      <c r="F386" s="342" t="n"/>
      <c r="G386" s="202" t="inlineStr">
        <is>
          <t>No</t>
        </is>
      </c>
      <c r="H386" s="196" t="n"/>
      <c r="I386" s="201">
        <f>IF(A386="","",TEXT(A386,"yyyy-mm"))</f>
        <v/>
      </c>
    </row>
    <row r="387">
      <c r="A387" s="344" t="n"/>
      <c r="B387" s="196" t="n"/>
      <c r="C387" s="201">
        <f>IF(D387="","",IF(D387="Ingresos","Ingreso",IF(OR(D387="Gastos fijos",D387="Gastos variables",D387="Futuro"),"Gasto","Revisar")))</f>
        <v/>
      </c>
      <c r="D387" s="201">
        <f>IF(E387="","",IFERROR(VLOOKUP(E387,Listas!$F$2:$G$27,2,FALSE),"Revisar categoría"))</f>
        <v/>
      </c>
      <c r="E387" s="196" t="n"/>
      <c r="F387" s="342" t="n"/>
      <c r="G387" s="202" t="inlineStr">
        <is>
          <t>No</t>
        </is>
      </c>
      <c r="H387" s="196" t="n"/>
      <c r="I387" s="201">
        <f>IF(A387="","",TEXT(A387,"yyyy-mm"))</f>
        <v/>
      </c>
    </row>
    <row r="388">
      <c r="A388" s="344" t="n"/>
      <c r="B388" s="196" t="n"/>
      <c r="C388" s="201">
        <f>IF(D388="","",IF(D388="Ingresos","Ingreso",IF(OR(D388="Gastos fijos",D388="Gastos variables",D388="Futuro"),"Gasto","Revisar")))</f>
        <v/>
      </c>
      <c r="D388" s="201">
        <f>IF(E388="","",IFERROR(VLOOKUP(E388,Listas!$F$2:$G$27,2,FALSE),"Revisar categoría"))</f>
        <v/>
      </c>
      <c r="E388" s="196" t="n"/>
      <c r="F388" s="342" t="n"/>
      <c r="G388" s="202" t="inlineStr">
        <is>
          <t>No</t>
        </is>
      </c>
      <c r="H388" s="196" t="n"/>
      <c r="I388" s="201">
        <f>IF(A388="","",TEXT(A388,"yyyy-mm"))</f>
        <v/>
      </c>
    </row>
    <row r="389">
      <c r="A389" s="344" t="n"/>
      <c r="B389" s="196" t="n"/>
      <c r="C389" s="201">
        <f>IF(D389="","",IF(D389="Ingresos","Ingreso",IF(OR(D389="Gastos fijos",D389="Gastos variables",D389="Futuro"),"Gasto","Revisar")))</f>
        <v/>
      </c>
      <c r="D389" s="201">
        <f>IF(E389="","",IFERROR(VLOOKUP(E389,Listas!$F$2:$G$27,2,FALSE),"Revisar categoría"))</f>
        <v/>
      </c>
      <c r="E389" s="196" t="n"/>
      <c r="F389" s="342" t="n"/>
      <c r="G389" s="202" t="inlineStr">
        <is>
          <t>No</t>
        </is>
      </c>
      <c r="H389" s="196" t="n"/>
      <c r="I389" s="201">
        <f>IF(A389="","",TEXT(A389,"yyyy-mm"))</f>
        <v/>
      </c>
    </row>
    <row r="390">
      <c r="A390" s="344" t="n"/>
      <c r="B390" s="196" t="n"/>
      <c r="C390" s="201">
        <f>IF(D390="","",IF(D390="Ingresos","Ingreso",IF(OR(D390="Gastos fijos",D390="Gastos variables",D390="Futuro"),"Gasto","Revisar")))</f>
        <v/>
      </c>
      <c r="D390" s="201">
        <f>IF(E390="","",IFERROR(VLOOKUP(E390,Listas!$F$2:$G$27,2,FALSE),"Revisar categoría"))</f>
        <v/>
      </c>
      <c r="E390" s="196" t="n"/>
      <c r="F390" s="342" t="n"/>
      <c r="G390" s="202" t="inlineStr">
        <is>
          <t>No</t>
        </is>
      </c>
      <c r="H390" s="196" t="n"/>
      <c r="I390" s="201">
        <f>IF(A390="","",TEXT(A390,"yyyy-mm"))</f>
        <v/>
      </c>
    </row>
    <row r="391">
      <c r="A391" s="344" t="n"/>
      <c r="B391" s="196" t="n"/>
      <c r="C391" s="201">
        <f>IF(D391="","",IF(D391="Ingresos","Ingreso",IF(OR(D391="Gastos fijos",D391="Gastos variables",D391="Futuro"),"Gasto","Revisar")))</f>
        <v/>
      </c>
      <c r="D391" s="201">
        <f>IF(E391="","",IFERROR(VLOOKUP(E391,Listas!$F$2:$G$27,2,FALSE),"Revisar categoría"))</f>
        <v/>
      </c>
      <c r="E391" s="196" t="n"/>
      <c r="F391" s="342" t="n"/>
      <c r="G391" s="202" t="inlineStr">
        <is>
          <t>No</t>
        </is>
      </c>
      <c r="H391" s="196" t="n"/>
      <c r="I391" s="201">
        <f>IF(A391="","",TEXT(A391,"yyyy-mm"))</f>
        <v/>
      </c>
    </row>
    <row r="392">
      <c r="A392" s="344" t="n"/>
      <c r="B392" s="196" t="n"/>
      <c r="C392" s="201">
        <f>IF(D392="","",IF(D392="Ingresos","Ingreso",IF(OR(D392="Gastos fijos",D392="Gastos variables",D392="Futuro"),"Gasto","Revisar")))</f>
        <v/>
      </c>
      <c r="D392" s="201">
        <f>IF(E392="","",IFERROR(VLOOKUP(E392,Listas!$F$2:$G$27,2,FALSE),"Revisar categoría"))</f>
        <v/>
      </c>
      <c r="E392" s="196" t="n"/>
      <c r="F392" s="342" t="n"/>
      <c r="G392" s="202" t="inlineStr">
        <is>
          <t>No</t>
        </is>
      </c>
      <c r="H392" s="196" t="n"/>
      <c r="I392" s="201">
        <f>IF(A392="","",TEXT(A392,"yyyy-mm"))</f>
        <v/>
      </c>
    </row>
    <row r="393">
      <c r="A393" s="344" t="n"/>
      <c r="B393" s="196" t="n"/>
      <c r="C393" s="201">
        <f>IF(D393="","",IF(D393="Ingresos","Ingreso",IF(OR(D393="Gastos fijos",D393="Gastos variables",D393="Futuro"),"Gasto","Revisar")))</f>
        <v/>
      </c>
      <c r="D393" s="201">
        <f>IF(E393="","",IFERROR(VLOOKUP(E393,Listas!$F$2:$G$27,2,FALSE),"Revisar categoría"))</f>
        <v/>
      </c>
      <c r="E393" s="196" t="n"/>
      <c r="F393" s="342" t="n"/>
      <c r="G393" s="202" t="inlineStr">
        <is>
          <t>No</t>
        </is>
      </c>
      <c r="H393" s="196" t="n"/>
      <c r="I393" s="201">
        <f>IF(A393="","",TEXT(A393,"yyyy-mm"))</f>
        <v/>
      </c>
    </row>
    <row r="394">
      <c r="A394" s="344" t="n"/>
      <c r="B394" s="196" t="n"/>
      <c r="C394" s="201">
        <f>IF(D394="","",IF(D394="Ingresos","Ingreso",IF(OR(D394="Gastos fijos",D394="Gastos variables",D394="Futuro"),"Gasto","Revisar")))</f>
        <v/>
      </c>
      <c r="D394" s="201">
        <f>IF(E394="","",IFERROR(VLOOKUP(E394,Listas!$F$2:$G$27,2,FALSE),"Revisar categoría"))</f>
        <v/>
      </c>
      <c r="E394" s="196" t="n"/>
      <c r="F394" s="342" t="n"/>
      <c r="G394" s="202" t="inlineStr">
        <is>
          <t>No</t>
        </is>
      </c>
      <c r="H394" s="196" t="n"/>
      <c r="I394" s="201">
        <f>IF(A394="","",TEXT(A394,"yyyy-mm"))</f>
        <v/>
      </c>
    </row>
    <row r="395">
      <c r="A395" s="344" t="n"/>
      <c r="B395" s="196" t="n"/>
      <c r="C395" s="201">
        <f>IF(D395="","",IF(D395="Ingresos","Ingreso",IF(OR(D395="Gastos fijos",D395="Gastos variables",D395="Futuro"),"Gasto","Revisar")))</f>
        <v/>
      </c>
      <c r="D395" s="201">
        <f>IF(E395="","",IFERROR(VLOOKUP(E395,Listas!$F$2:$G$27,2,FALSE),"Revisar categoría"))</f>
        <v/>
      </c>
      <c r="E395" s="196" t="n"/>
      <c r="F395" s="342" t="n"/>
      <c r="G395" s="202" t="inlineStr">
        <is>
          <t>No</t>
        </is>
      </c>
      <c r="H395" s="196" t="n"/>
      <c r="I395" s="201">
        <f>IF(A395="","",TEXT(A395,"yyyy-mm"))</f>
        <v/>
      </c>
    </row>
    <row r="396">
      <c r="A396" s="344" t="n"/>
      <c r="B396" s="196" t="n"/>
      <c r="C396" s="201">
        <f>IF(D396="","",IF(D396="Ingresos","Ingreso",IF(OR(D396="Gastos fijos",D396="Gastos variables",D396="Futuro"),"Gasto","Revisar")))</f>
        <v/>
      </c>
      <c r="D396" s="201">
        <f>IF(E396="","",IFERROR(VLOOKUP(E396,Listas!$F$2:$G$27,2,FALSE),"Revisar categoría"))</f>
        <v/>
      </c>
      <c r="E396" s="196" t="n"/>
      <c r="F396" s="342" t="n"/>
      <c r="G396" s="202" t="inlineStr">
        <is>
          <t>No</t>
        </is>
      </c>
      <c r="H396" s="196" t="n"/>
      <c r="I396" s="201">
        <f>IF(A396="","",TEXT(A396,"yyyy-mm"))</f>
        <v/>
      </c>
    </row>
    <row r="397">
      <c r="A397" s="344" t="n"/>
      <c r="B397" s="196" t="n"/>
      <c r="C397" s="201">
        <f>IF(D397="","",IF(D397="Ingresos","Ingreso",IF(OR(D397="Gastos fijos",D397="Gastos variables",D397="Futuro"),"Gasto","Revisar")))</f>
        <v/>
      </c>
      <c r="D397" s="201">
        <f>IF(E397="","",IFERROR(VLOOKUP(E397,Listas!$F$2:$G$27,2,FALSE),"Revisar categoría"))</f>
        <v/>
      </c>
      <c r="E397" s="196" t="n"/>
      <c r="F397" s="342" t="n"/>
      <c r="G397" s="202" t="inlineStr">
        <is>
          <t>No</t>
        </is>
      </c>
      <c r="H397" s="196" t="n"/>
      <c r="I397" s="201">
        <f>IF(A397="","",TEXT(A397,"yyyy-mm"))</f>
        <v/>
      </c>
    </row>
    <row r="398">
      <c r="A398" s="344" t="n"/>
      <c r="B398" s="196" t="n"/>
      <c r="C398" s="201">
        <f>IF(D398="","",IF(D398="Ingresos","Ingreso",IF(OR(D398="Gastos fijos",D398="Gastos variables",D398="Futuro"),"Gasto","Revisar")))</f>
        <v/>
      </c>
      <c r="D398" s="201">
        <f>IF(E398="","",IFERROR(VLOOKUP(E398,Listas!$F$2:$G$27,2,FALSE),"Revisar categoría"))</f>
        <v/>
      </c>
      <c r="E398" s="196" t="n"/>
      <c r="F398" s="342" t="n"/>
      <c r="G398" s="202" t="inlineStr">
        <is>
          <t>No</t>
        </is>
      </c>
      <c r="H398" s="196" t="n"/>
      <c r="I398" s="201">
        <f>IF(A398="","",TEXT(A398,"yyyy-mm"))</f>
        <v/>
      </c>
    </row>
    <row r="399">
      <c r="A399" s="344" t="n"/>
      <c r="B399" s="196" t="n"/>
      <c r="C399" s="201">
        <f>IF(D399="","",IF(D399="Ingresos","Ingreso",IF(OR(D399="Gastos fijos",D399="Gastos variables",D399="Futuro"),"Gasto","Revisar")))</f>
        <v/>
      </c>
      <c r="D399" s="201">
        <f>IF(E399="","",IFERROR(VLOOKUP(E399,Listas!$F$2:$G$27,2,FALSE),"Revisar categoría"))</f>
        <v/>
      </c>
      <c r="E399" s="196" t="n"/>
      <c r="F399" s="342" t="n"/>
      <c r="G399" s="202" t="inlineStr">
        <is>
          <t>No</t>
        </is>
      </c>
      <c r="H399" s="196" t="n"/>
      <c r="I399" s="201">
        <f>IF(A399="","",TEXT(A399,"yyyy-mm"))</f>
        <v/>
      </c>
    </row>
    <row r="400">
      <c r="A400" s="344" t="n"/>
      <c r="B400" s="196" t="n"/>
      <c r="C400" s="201">
        <f>IF(D400="","",IF(D400="Ingresos","Ingreso",IF(OR(D400="Gastos fijos",D400="Gastos variables",D400="Futuro"),"Gasto","Revisar")))</f>
        <v/>
      </c>
      <c r="D400" s="201">
        <f>IF(E400="","",IFERROR(VLOOKUP(E400,Listas!$F$2:$G$27,2,FALSE),"Revisar categoría"))</f>
        <v/>
      </c>
      <c r="E400" s="196" t="n"/>
      <c r="F400" s="342" t="n"/>
      <c r="G400" s="202" t="inlineStr">
        <is>
          <t>No</t>
        </is>
      </c>
      <c r="H400" s="196" t="n"/>
      <c r="I400" s="201">
        <f>IF(A400="","",TEXT(A400,"yyyy-mm"))</f>
        <v/>
      </c>
    </row>
    <row r="401">
      <c r="A401" s="344" t="n"/>
      <c r="B401" s="196" t="n"/>
      <c r="C401" s="201">
        <f>IF(D401="","",IF(D401="Ingresos","Ingreso",IF(OR(D401="Gastos fijos",D401="Gastos variables",D401="Futuro"),"Gasto","Revisar")))</f>
        <v/>
      </c>
      <c r="D401" s="201">
        <f>IF(E401="","",IFERROR(VLOOKUP(E401,Listas!$F$2:$G$27,2,FALSE),"Revisar categoría"))</f>
        <v/>
      </c>
      <c r="E401" s="196" t="n"/>
      <c r="F401" s="342" t="n"/>
      <c r="G401" s="202" t="inlineStr">
        <is>
          <t>No</t>
        </is>
      </c>
      <c r="H401" s="196" t="n"/>
      <c r="I401" s="201">
        <f>IF(A401="","",TEXT(A401,"yyyy-mm"))</f>
        <v/>
      </c>
    </row>
    <row r="402">
      <c r="A402" s="344" t="n"/>
      <c r="B402" s="196" t="n"/>
      <c r="C402" s="201">
        <f>IF(D402="","",IF(D402="Ingresos","Ingreso",IF(OR(D402="Gastos fijos",D402="Gastos variables",D402="Futuro"),"Gasto","Revisar")))</f>
        <v/>
      </c>
      <c r="D402" s="201">
        <f>IF(E402="","",IFERROR(VLOOKUP(E402,Listas!$F$2:$G$27,2,FALSE),"Revisar categoría"))</f>
        <v/>
      </c>
      <c r="E402" s="196" t="n"/>
      <c r="F402" s="342" t="n"/>
      <c r="G402" s="202" t="inlineStr">
        <is>
          <t>No</t>
        </is>
      </c>
      <c r="H402" s="196" t="n"/>
      <c r="I402" s="201">
        <f>IF(A402="","",TEXT(A402,"yyyy-mm"))</f>
        <v/>
      </c>
    </row>
    <row r="403">
      <c r="A403" s="344" t="n"/>
      <c r="B403" s="196" t="n"/>
      <c r="C403" s="201">
        <f>IF(D403="","",IF(D403="Ingresos","Ingreso",IF(OR(D403="Gastos fijos",D403="Gastos variables",D403="Futuro"),"Gasto","Revisar")))</f>
        <v/>
      </c>
      <c r="D403" s="201">
        <f>IF(E403="","",IFERROR(VLOOKUP(E403,Listas!$F$2:$G$27,2,FALSE),"Revisar categoría"))</f>
        <v/>
      </c>
      <c r="E403" s="196" t="n"/>
      <c r="F403" s="342" t="n"/>
      <c r="G403" s="202" t="inlineStr">
        <is>
          <t>No</t>
        </is>
      </c>
      <c r="H403" s="196" t="n"/>
      <c r="I403" s="201">
        <f>IF(A403="","",TEXT(A403,"yyyy-mm"))</f>
        <v/>
      </c>
    </row>
    <row r="404">
      <c r="A404" s="344" t="n"/>
      <c r="B404" s="196" t="n"/>
      <c r="C404" s="201">
        <f>IF(D404="","",IF(D404="Ingresos","Ingreso",IF(OR(D404="Gastos fijos",D404="Gastos variables",D404="Futuro"),"Gasto","Revisar")))</f>
        <v/>
      </c>
      <c r="D404" s="201">
        <f>IF(E404="","",IFERROR(VLOOKUP(E404,Listas!$F$2:$G$27,2,FALSE),"Revisar categoría"))</f>
        <v/>
      </c>
      <c r="E404" s="196" t="n"/>
      <c r="F404" s="342" t="n"/>
      <c r="G404" s="202" t="inlineStr">
        <is>
          <t>No</t>
        </is>
      </c>
      <c r="H404" s="196" t="n"/>
      <c r="I404" s="201">
        <f>IF(A404="","",TEXT(A404,"yyyy-mm"))</f>
        <v/>
      </c>
    </row>
    <row r="405">
      <c r="A405" s="344" t="n"/>
      <c r="B405" s="196" t="n"/>
      <c r="C405" s="201">
        <f>IF(D405="","",IF(D405="Ingresos","Ingreso",IF(OR(D405="Gastos fijos",D405="Gastos variables",D405="Futuro"),"Gasto","Revisar")))</f>
        <v/>
      </c>
      <c r="D405" s="201">
        <f>IF(E405="","",IFERROR(VLOOKUP(E405,Listas!$F$2:$G$27,2,FALSE),"Revisar categoría"))</f>
        <v/>
      </c>
      <c r="E405" s="196" t="n"/>
      <c r="F405" s="342" t="n"/>
      <c r="G405" s="202" t="inlineStr">
        <is>
          <t>No</t>
        </is>
      </c>
      <c r="H405" s="196" t="n"/>
      <c r="I405" s="201">
        <f>IF(A405="","",TEXT(A405,"yyyy-mm"))</f>
        <v/>
      </c>
    </row>
    <row r="406">
      <c r="A406" s="344" t="n"/>
      <c r="B406" s="196" t="n"/>
      <c r="C406" s="201">
        <f>IF(D406="","",IF(D406="Ingresos","Ingreso",IF(OR(D406="Gastos fijos",D406="Gastos variables",D406="Futuro"),"Gasto","Revisar")))</f>
        <v/>
      </c>
      <c r="D406" s="201">
        <f>IF(E406="","",IFERROR(VLOOKUP(E406,Listas!$F$2:$G$27,2,FALSE),"Revisar categoría"))</f>
        <v/>
      </c>
      <c r="E406" s="196" t="n"/>
      <c r="F406" s="342" t="n"/>
      <c r="G406" s="202" t="inlineStr">
        <is>
          <t>No</t>
        </is>
      </c>
      <c r="H406" s="196" t="n"/>
      <c r="I406" s="201">
        <f>IF(A406="","",TEXT(A406,"yyyy-mm"))</f>
        <v/>
      </c>
    </row>
    <row r="407">
      <c r="A407" s="344" t="n"/>
      <c r="B407" s="196" t="n"/>
      <c r="C407" s="201">
        <f>IF(D407="","",IF(D407="Ingresos","Ingreso",IF(OR(D407="Gastos fijos",D407="Gastos variables",D407="Futuro"),"Gasto","Revisar")))</f>
        <v/>
      </c>
      <c r="D407" s="201">
        <f>IF(E407="","",IFERROR(VLOOKUP(E407,Listas!$F$2:$G$27,2,FALSE),"Revisar categoría"))</f>
        <v/>
      </c>
      <c r="E407" s="196" t="n"/>
      <c r="F407" s="342" t="n"/>
      <c r="G407" s="202" t="inlineStr">
        <is>
          <t>No</t>
        </is>
      </c>
      <c r="H407" s="196" t="n"/>
      <c r="I407" s="201">
        <f>IF(A407="","",TEXT(A407,"yyyy-mm"))</f>
        <v/>
      </c>
    </row>
    <row r="408">
      <c r="A408" s="344" t="n"/>
      <c r="B408" s="196" t="n"/>
      <c r="C408" s="201">
        <f>IF(D408="","",IF(D408="Ingresos","Ingreso",IF(OR(D408="Gastos fijos",D408="Gastos variables",D408="Futuro"),"Gasto","Revisar")))</f>
        <v/>
      </c>
      <c r="D408" s="201">
        <f>IF(E408="","",IFERROR(VLOOKUP(E408,Listas!$F$2:$G$27,2,FALSE),"Revisar categoría"))</f>
        <v/>
      </c>
      <c r="E408" s="196" t="n"/>
      <c r="F408" s="342" t="n"/>
      <c r="G408" s="202" t="inlineStr">
        <is>
          <t>No</t>
        </is>
      </c>
      <c r="H408" s="196" t="n"/>
      <c r="I408" s="201">
        <f>IF(A408="","",TEXT(A408,"yyyy-mm"))</f>
        <v/>
      </c>
    </row>
    <row r="409">
      <c r="A409" s="344" t="n"/>
      <c r="B409" s="196" t="n"/>
      <c r="C409" s="201">
        <f>IF(D409="","",IF(D409="Ingresos","Ingreso",IF(OR(D409="Gastos fijos",D409="Gastos variables",D409="Futuro"),"Gasto","Revisar")))</f>
        <v/>
      </c>
      <c r="D409" s="201">
        <f>IF(E409="","",IFERROR(VLOOKUP(E409,Listas!$F$2:$G$27,2,FALSE),"Revisar categoría"))</f>
        <v/>
      </c>
      <c r="E409" s="196" t="n"/>
      <c r="F409" s="342" t="n"/>
      <c r="G409" s="202" t="inlineStr">
        <is>
          <t>No</t>
        </is>
      </c>
      <c r="H409" s="196" t="n"/>
      <c r="I409" s="201">
        <f>IF(A409="","",TEXT(A409,"yyyy-mm"))</f>
        <v/>
      </c>
    </row>
    <row r="410">
      <c r="A410" s="344" t="n"/>
      <c r="B410" s="196" t="n"/>
      <c r="C410" s="201">
        <f>IF(D410="","",IF(D410="Ingresos","Ingreso",IF(OR(D410="Gastos fijos",D410="Gastos variables",D410="Futuro"),"Gasto","Revisar")))</f>
        <v/>
      </c>
      <c r="D410" s="201">
        <f>IF(E410="","",IFERROR(VLOOKUP(E410,Listas!$F$2:$G$27,2,FALSE),"Revisar categoría"))</f>
        <v/>
      </c>
      <c r="E410" s="196" t="n"/>
      <c r="F410" s="342" t="n"/>
      <c r="G410" s="202" t="inlineStr">
        <is>
          <t>No</t>
        </is>
      </c>
      <c r="H410" s="196" t="n"/>
      <c r="I410" s="201">
        <f>IF(A410="","",TEXT(A410,"yyyy-mm"))</f>
        <v/>
      </c>
    </row>
    <row r="411">
      <c r="A411" s="344" t="n"/>
      <c r="B411" s="196" t="n"/>
      <c r="C411" s="201">
        <f>IF(D411="","",IF(D411="Ingresos","Ingreso",IF(OR(D411="Gastos fijos",D411="Gastos variables",D411="Futuro"),"Gasto","Revisar")))</f>
        <v/>
      </c>
      <c r="D411" s="201">
        <f>IF(E411="","",IFERROR(VLOOKUP(E411,Listas!$F$2:$G$27,2,FALSE),"Revisar categoría"))</f>
        <v/>
      </c>
      <c r="E411" s="196" t="n"/>
      <c r="F411" s="342" t="n"/>
      <c r="G411" s="202" t="inlineStr">
        <is>
          <t>No</t>
        </is>
      </c>
      <c r="H411" s="196" t="n"/>
      <c r="I411" s="201">
        <f>IF(A411="","",TEXT(A411,"yyyy-mm"))</f>
        <v/>
      </c>
    </row>
    <row r="412">
      <c r="A412" s="344" t="n"/>
      <c r="B412" s="196" t="n"/>
      <c r="C412" s="201">
        <f>IF(D412="","",IF(D412="Ingresos","Ingreso",IF(OR(D412="Gastos fijos",D412="Gastos variables",D412="Futuro"),"Gasto","Revisar")))</f>
        <v/>
      </c>
      <c r="D412" s="201">
        <f>IF(E412="","",IFERROR(VLOOKUP(E412,Listas!$F$2:$G$27,2,FALSE),"Revisar categoría"))</f>
        <v/>
      </c>
      <c r="E412" s="196" t="n"/>
      <c r="F412" s="342" t="n"/>
      <c r="G412" s="202" t="inlineStr">
        <is>
          <t>No</t>
        </is>
      </c>
      <c r="H412" s="196" t="n"/>
      <c r="I412" s="201">
        <f>IF(A412="","",TEXT(A412,"yyyy-mm"))</f>
        <v/>
      </c>
    </row>
    <row r="413">
      <c r="A413" s="344" t="n"/>
      <c r="B413" s="196" t="n"/>
      <c r="C413" s="201">
        <f>IF(D413="","",IF(D413="Ingresos","Ingreso",IF(OR(D413="Gastos fijos",D413="Gastos variables",D413="Futuro"),"Gasto","Revisar")))</f>
        <v/>
      </c>
      <c r="D413" s="201">
        <f>IF(E413="","",IFERROR(VLOOKUP(E413,Listas!$F$2:$G$27,2,FALSE),"Revisar categoría"))</f>
        <v/>
      </c>
      <c r="E413" s="196" t="n"/>
      <c r="F413" s="342" t="n"/>
      <c r="G413" s="202" t="inlineStr">
        <is>
          <t>No</t>
        </is>
      </c>
      <c r="H413" s="196" t="n"/>
      <c r="I413" s="201">
        <f>IF(A413="","",TEXT(A413,"yyyy-mm"))</f>
        <v/>
      </c>
    </row>
    <row r="414">
      <c r="A414" s="344" t="n"/>
      <c r="B414" s="196" t="n"/>
      <c r="C414" s="201">
        <f>IF(D414="","",IF(D414="Ingresos","Ingreso",IF(OR(D414="Gastos fijos",D414="Gastos variables",D414="Futuro"),"Gasto","Revisar")))</f>
        <v/>
      </c>
      <c r="D414" s="201">
        <f>IF(E414="","",IFERROR(VLOOKUP(E414,Listas!$F$2:$G$27,2,FALSE),"Revisar categoría"))</f>
        <v/>
      </c>
      <c r="E414" s="196" t="n"/>
      <c r="F414" s="342" t="n"/>
      <c r="G414" s="202" t="inlineStr">
        <is>
          <t>No</t>
        </is>
      </c>
      <c r="H414" s="196" t="n"/>
      <c r="I414" s="201">
        <f>IF(A414="","",TEXT(A414,"yyyy-mm"))</f>
        <v/>
      </c>
    </row>
    <row r="415">
      <c r="A415" s="344" t="n"/>
      <c r="B415" s="196" t="n"/>
      <c r="C415" s="201">
        <f>IF(D415="","",IF(D415="Ingresos","Ingreso",IF(OR(D415="Gastos fijos",D415="Gastos variables",D415="Futuro"),"Gasto","Revisar")))</f>
        <v/>
      </c>
      <c r="D415" s="201">
        <f>IF(E415="","",IFERROR(VLOOKUP(E415,Listas!$F$2:$G$27,2,FALSE),"Revisar categoría"))</f>
        <v/>
      </c>
      <c r="E415" s="196" t="n"/>
      <c r="F415" s="342" t="n"/>
      <c r="G415" s="202" t="inlineStr">
        <is>
          <t>No</t>
        </is>
      </c>
      <c r="H415" s="196" t="n"/>
      <c r="I415" s="201">
        <f>IF(A415="","",TEXT(A415,"yyyy-mm"))</f>
        <v/>
      </c>
    </row>
    <row r="416">
      <c r="A416" s="344" t="n"/>
      <c r="B416" s="196" t="n"/>
      <c r="C416" s="201">
        <f>IF(D416="","",IF(D416="Ingresos","Ingreso",IF(OR(D416="Gastos fijos",D416="Gastos variables",D416="Futuro"),"Gasto","Revisar")))</f>
        <v/>
      </c>
      <c r="D416" s="201">
        <f>IF(E416="","",IFERROR(VLOOKUP(E416,Listas!$F$2:$G$27,2,FALSE),"Revisar categoría"))</f>
        <v/>
      </c>
      <c r="E416" s="196" t="n"/>
      <c r="F416" s="342" t="n"/>
      <c r="G416" s="202" t="inlineStr">
        <is>
          <t>No</t>
        </is>
      </c>
      <c r="H416" s="196" t="n"/>
      <c r="I416" s="201">
        <f>IF(A416="","",TEXT(A416,"yyyy-mm"))</f>
        <v/>
      </c>
    </row>
    <row r="417">
      <c r="A417" s="344" t="n"/>
      <c r="B417" s="196" t="n"/>
      <c r="C417" s="201">
        <f>IF(D417="","",IF(D417="Ingresos","Ingreso",IF(OR(D417="Gastos fijos",D417="Gastos variables",D417="Futuro"),"Gasto","Revisar")))</f>
        <v/>
      </c>
      <c r="D417" s="201">
        <f>IF(E417="","",IFERROR(VLOOKUP(E417,Listas!$F$2:$G$27,2,FALSE),"Revisar categoría"))</f>
        <v/>
      </c>
      <c r="E417" s="196" t="n"/>
      <c r="F417" s="342" t="n"/>
      <c r="G417" s="202" t="inlineStr">
        <is>
          <t>No</t>
        </is>
      </c>
      <c r="H417" s="196" t="n"/>
      <c r="I417" s="201">
        <f>IF(A417="","",TEXT(A417,"yyyy-mm"))</f>
        <v/>
      </c>
    </row>
    <row r="418">
      <c r="A418" s="344" t="n"/>
      <c r="B418" s="196" t="n"/>
      <c r="C418" s="201">
        <f>IF(D418="","",IF(D418="Ingresos","Ingreso",IF(OR(D418="Gastos fijos",D418="Gastos variables",D418="Futuro"),"Gasto","Revisar")))</f>
        <v/>
      </c>
      <c r="D418" s="201">
        <f>IF(E418="","",IFERROR(VLOOKUP(E418,Listas!$F$2:$G$27,2,FALSE),"Revisar categoría"))</f>
        <v/>
      </c>
      <c r="E418" s="196" t="n"/>
      <c r="F418" s="342" t="n"/>
      <c r="G418" s="202" t="inlineStr">
        <is>
          <t>No</t>
        </is>
      </c>
      <c r="H418" s="196" t="n"/>
      <c r="I418" s="201">
        <f>IF(A418="","",TEXT(A418,"yyyy-mm"))</f>
        <v/>
      </c>
    </row>
    <row r="419">
      <c r="A419" s="344" t="n"/>
      <c r="B419" s="196" t="n"/>
      <c r="C419" s="201">
        <f>IF(D419="","",IF(D419="Ingresos","Ingreso",IF(OR(D419="Gastos fijos",D419="Gastos variables",D419="Futuro"),"Gasto","Revisar")))</f>
        <v/>
      </c>
      <c r="D419" s="201">
        <f>IF(E419="","",IFERROR(VLOOKUP(E419,Listas!$F$2:$G$27,2,FALSE),"Revisar categoría"))</f>
        <v/>
      </c>
      <c r="E419" s="196" t="n"/>
      <c r="F419" s="342" t="n"/>
      <c r="G419" s="202" t="inlineStr">
        <is>
          <t>No</t>
        </is>
      </c>
      <c r="H419" s="196" t="n"/>
      <c r="I419" s="201">
        <f>IF(A419="","",TEXT(A419,"yyyy-mm"))</f>
        <v/>
      </c>
    </row>
    <row r="420">
      <c r="A420" s="344" t="n"/>
      <c r="B420" s="196" t="n"/>
      <c r="C420" s="201">
        <f>IF(D420="","",IF(D420="Ingresos","Ingreso",IF(OR(D420="Gastos fijos",D420="Gastos variables",D420="Futuro"),"Gasto","Revisar")))</f>
        <v/>
      </c>
      <c r="D420" s="201">
        <f>IF(E420="","",IFERROR(VLOOKUP(E420,Listas!$F$2:$G$27,2,FALSE),"Revisar categoría"))</f>
        <v/>
      </c>
      <c r="E420" s="196" t="n"/>
      <c r="F420" s="342" t="n"/>
      <c r="G420" s="202" t="inlineStr">
        <is>
          <t>No</t>
        </is>
      </c>
      <c r="H420" s="196" t="n"/>
      <c r="I420" s="201">
        <f>IF(A420="","",TEXT(A420,"yyyy-mm"))</f>
        <v/>
      </c>
    </row>
    <row r="421">
      <c r="A421" s="344" t="n"/>
      <c r="B421" s="196" t="n"/>
      <c r="C421" s="201">
        <f>IF(D421="","",IF(D421="Ingresos","Ingreso",IF(OR(D421="Gastos fijos",D421="Gastos variables",D421="Futuro"),"Gasto","Revisar")))</f>
        <v/>
      </c>
      <c r="D421" s="201">
        <f>IF(E421="","",IFERROR(VLOOKUP(E421,Listas!$F$2:$G$27,2,FALSE),"Revisar categoría"))</f>
        <v/>
      </c>
      <c r="E421" s="196" t="n"/>
      <c r="F421" s="342" t="n"/>
      <c r="G421" s="202" t="inlineStr">
        <is>
          <t>No</t>
        </is>
      </c>
      <c r="H421" s="196" t="n"/>
      <c r="I421" s="201">
        <f>IF(A421="","",TEXT(A421,"yyyy-mm"))</f>
        <v/>
      </c>
    </row>
    <row r="422">
      <c r="A422" s="344" t="n"/>
      <c r="B422" s="196" t="n"/>
      <c r="C422" s="201">
        <f>IF(D422="","",IF(D422="Ingresos","Ingreso",IF(OR(D422="Gastos fijos",D422="Gastos variables",D422="Futuro"),"Gasto","Revisar")))</f>
        <v/>
      </c>
      <c r="D422" s="201">
        <f>IF(E422="","",IFERROR(VLOOKUP(E422,Listas!$F$2:$G$27,2,FALSE),"Revisar categoría"))</f>
        <v/>
      </c>
      <c r="E422" s="196" t="n"/>
      <c r="F422" s="342" t="n"/>
      <c r="G422" s="202" t="inlineStr">
        <is>
          <t>No</t>
        </is>
      </c>
      <c r="H422" s="196" t="n"/>
      <c r="I422" s="201">
        <f>IF(A422="","",TEXT(A422,"yyyy-mm"))</f>
        <v/>
      </c>
    </row>
    <row r="423">
      <c r="A423" s="344" t="n"/>
      <c r="B423" s="196" t="n"/>
      <c r="C423" s="201">
        <f>IF(D423="","",IF(D423="Ingresos","Ingreso",IF(OR(D423="Gastos fijos",D423="Gastos variables",D423="Futuro"),"Gasto","Revisar")))</f>
        <v/>
      </c>
      <c r="D423" s="201">
        <f>IF(E423="","",IFERROR(VLOOKUP(E423,Listas!$F$2:$G$27,2,FALSE),"Revisar categoría"))</f>
        <v/>
      </c>
      <c r="E423" s="196" t="n"/>
      <c r="F423" s="342" t="n"/>
      <c r="G423" s="202" t="inlineStr">
        <is>
          <t>No</t>
        </is>
      </c>
      <c r="H423" s="196" t="n"/>
      <c r="I423" s="201">
        <f>IF(A423="","",TEXT(A423,"yyyy-mm"))</f>
        <v/>
      </c>
    </row>
    <row r="424">
      <c r="A424" s="344" t="n"/>
      <c r="B424" s="196" t="n"/>
      <c r="C424" s="201">
        <f>IF(D424="","",IF(D424="Ingresos","Ingreso",IF(OR(D424="Gastos fijos",D424="Gastos variables",D424="Futuro"),"Gasto","Revisar")))</f>
        <v/>
      </c>
      <c r="D424" s="201">
        <f>IF(E424="","",IFERROR(VLOOKUP(E424,Listas!$F$2:$G$27,2,FALSE),"Revisar categoría"))</f>
        <v/>
      </c>
      <c r="E424" s="196" t="n"/>
      <c r="F424" s="342" t="n"/>
      <c r="G424" s="202" t="inlineStr">
        <is>
          <t>No</t>
        </is>
      </c>
      <c r="H424" s="196" t="n"/>
      <c r="I424" s="201">
        <f>IF(A424="","",TEXT(A424,"yyyy-mm"))</f>
        <v/>
      </c>
    </row>
    <row r="425">
      <c r="A425" s="344" t="n"/>
      <c r="B425" s="196" t="n"/>
      <c r="C425" s="201">
        <f>IF(D425="","",IF(D425="Ingresos","Ingreso",IF(OR(D425="Gastos fijos",D425="Gastos variables",D425="Futuro"),"Gasto","Revisar")))</f>
        <v/>
      </c>
      <c r="D425" s="201">
        <f>IF(E425="","",IFERROR(VLOOKUP(E425,Listas!$F$2:$G$27,2,FALSE),"Revisar categoría"))</f>
        <v/>
      </c>
      <c r="E425" s="196" t="n"/>
      <c r="F425" s="342" t="n"/>
      <c r="G425" s="202" t="inlineStr">
        <is>
          <t>No</t>
        </is>
      </c>
      <c r="H425" s="196" t="n"/>
      <c r="I425" s="201">
        <f>IF(A425="","",TEXT(A425,"yyyy-mm"))</f>
        <v/>
      </c>
    </row>
    <row r="426">
      <c r="A426" s="344" t="n"/>
      <c r="B426" s="196" t="n"/>
      <c r="C426" s="201">
        <f>IF(D426="","",IF(D426="Ingresos","Ingreso",IF(OR(D426="Gastos fijos",D426="Gastos variables",D426="Futuro"),"Gasto","Revisar")))</f>
        <v/>
      </c>
      <c r="D426" s="201">
        <f>IF(E426="","",IFERROR(VLOOKUP(E426,Listas!$F$2:$G$27,2,FALSE),"Revisar categoría"))</f>
        <v/>
      </c>
      <c r="E426" s="196" t="n"/>
      <c r="F426" s="342" t="n"/>
      <c r="G426" s="202" t="inlineStr">
        <is>
          <t>No</t>
        </is>
      </c>
      <c r="H426" s="196" t="n"/>
      <c r="I426" s="201">
        <f>IF(A426="","",TEXT(A426,"yyyy-mm"))</f>
        <v/>
      </c>
    </row>
    <row r="427">
      <c r="A427" s="344" t="n"/>
      <c r="B427" s="196" t="n"/>
      <c r="C427" s="201">
        <f>IF(D427="","",IF(D427="Ingresos","Ingreso",IF(OR(D427="Gastos fijos",D427="Gastos variables",D427="Futuro"),"Gasto","Revisar")))</f>
        <v/>
      </c>
      <c r="D427" s="201">
        <f>IF(E427="","",IFERROR(VLOOKUP(E427,Listas!$F$2:$G$27,2,FALSE),"Revisar categoría"))</f>
        <v/>
      </c>
      <c r="E427" s="196" t="n"/>
      <c r="F427" s="342" t="n"/>
      <c r="G427" s="202" t="inlineStr">
        <is>
          <t>No</t>
        </is>
      </c>
      <c r="H427" s="196" t="n"/>
      <c r="I427" s="201">
        <f>IF(A427="","",TEXT(A427,"yyyy-mm"))</f>
        <v/>
      </c>
    </row>
    <row r="428">
      <c r="A428" s="344" t="n"/>
      <c r="B428" s="196" t="n"/>
      <c r="C428" s="201">
        <f>IF(D428="","",IF(D428="Ingresos","Ingreso",IF(OR(D428="Gastos fijos",D428="Gastos variables",D428="Futuro"),"Gasto","Revisar")))</f>
        <v/>
      </c>
      <c r="D428" s="201">
        <f>IF(E428="","",IFERROR(VLOOKUP(E428,Listas!$F$2:$G$27,2,FALSE),"Revisar categoría"))</f>
        <v/>
      </c>
      <c r="E428" s="196" t="n"/>
      <c r="F428" s="342" t="n"/>
      <c r="G428" s="202" t="inlineStr">
        <is>
          <t>No</t>
        </is>
      </c>
      <c r="H428" s="196" t="n"/>
      <c r="I428" s="201">
        <f>IF(A428="","",TEXT(A428,"yyyy-mm"))</f>
        <v/>
      </c>
    </row>
    <row r="429">
      <c r="A429" s="344" t="n"/>
      <c r="B429" s="196" t="n"/>
      <c r="C429" s="201">
        <f>IF(D429="","",IF(D429="Ingresos","Ingreso",IF(OR(D429="Gastos fijos",D429="Gastos variables",D429="Futuro"),"Gasto","Revisar")))</f>
        <v/>
      </c>
      <c r="D429" s="201">
        <f>IF(E429="","",IFERROR(VLOOKUP(E429,Listas!$F$2:$G$27,2,FALSE),"Revisar categoría"))</f>
        <v/>
      </c>
      <c r="E429" s="196" t="n"/>
      <c r="F429" s="342" t="n"/>
      <c r="G429" s="202" t="inlineStr">
        <is>
          <t>No</t>
        </is>
      </c>
      <c r="H429" s="196" t="n"/>
      <c r="I429" s="201">
        <f>IF(A429="","",TEXT(A429,"yyyy-mm"))</f>
        <v/>
      </c>
    </row>
    <row r="430">
      <c r="A430" s="344" t="n"/>
      <c r="B430" s="196" t="n"/>
      <c r="C430" s="201">
        <f>IF(D430="","",IF(D430="Ingresos","Ingreso",IF(OR(D430="Gastos fijos",D430="Gastos variables",D430="Futuro"),"Gasto","Revisar")))</f>
        <v/>
      </c>
      <c r="D430" s="201">
        <f>IF(E430="","",IFERROR(VLOOKUP(E430,Listas!$F$2:$G$27,2,FALSE),"Revisar categoría"))</f>
        <v/>
      </c>
      <c r="E430" s="196" t="n"/>
      <c r="F430" s="342" t="n"/>
      <c r="G430" s="202" t="inlineStr">
        <is>
          <t>No</t>
        </is>
      </c>
      <c r="H430" s="196" t="n"/>
      <c r="I430" s="201">
        <f>IF(A430="","",TEXT(A430,"yyyy-mm"))</f>
        <v/>
      </c>
    </row>
    <row r="431">
      <c r="A431" s="344" t="n"/>
      <c r="B431" s="196" t="n"/>
      <c r="C431" s="201">
        <f>IF(D431="","",IF(D431="Ingresos","Ingreso",IF(OR(D431="Gastos fijos",D431="Gastos variables",D431="Futuro"),"Gasto","Revisar")))</f>
        <v/>
      </c>
      <c r="D431" s="201">
        <f>IF(E431="","",IFERROR(VLOOKUP(E431,Listas!$F$2:$G$27,2,FALSE),"Revisar categoría"))</f>
        <v/>
      </c>
      <c r="E431" s="196" t="n"/>
      <c r="F431" s="342" t="n"/>
      <c r="G431" s="202" t="inlineStr">
        <is>
          <t>No</t>
        </is>
      </c>
      <c r="H431" s="196" t="n"/>
      <c r="I431" s="201">
        <f>IF(A431="","",TEXT(A431,"yyyy-mm"))</f>
        <v/>
      </c>
    </row>
    <row r="432">
      <c r="A432" s="344" t="n"/>
      <c r="B432" s="196" t="n"/>
      <c r="C432" s="201">
        <f>IF(D432="","",IF(D432="Ingresos","Ingreso",IF(OR(D432="Gastos fijos",D432="Gastos variables",D432="Futuro"),"Gasto","Revisar")))</f>
        <v/>
      </c>
      <c r="D432" s="201">
        <f>IF(E432="","",IFERROR(VLOOKUP(E432,Listas!$F$2:$G$27,2,FALSE),"Revisar categoría"))</f>
        <v/>
      </c>
      <c r="E432" s="196" t="n"/>
      <c r="F432" s="342" t="n"/>
      <c r="G432" s="202" t="inlineStr">
        <is>
          <t>No</t>
        </is>
      </c>
      <c r="H432" s="196" t="n"/>
      <c r="I432" s="201">
        <f>IF(A432="","",TEXT(A432,"yyyy-mm"))</f>
        <v/>
      </c>
    </row>
    <row r="433">
      <c r="A433" s="344" t="n"/>
      <c r="B433" s="196" t="n"/>
      <c r="C433" s="201">
        <f>IF(D433="","",IF(D433="Ingresos","Ingreso",IF(OR(D433="Gastos fijos",D433="Gastos variables",D433="Futuro"),"Gasto","Revisar")))</f>
        <v/>
      </c>
      <c r="D433" s="201">
        <f>IF(E433="","",IFERROR(VLOOKUP(E433,Listas!$F$2:$G$27,2,FALSE),"Revisar categoría"))</f>
        <v/>
      </c>
      <c r="E433" s="196" t="n"/>
      <c r="F433" s="342" t="n"/>
      <c r="G433" s="202" t="inlineStr">
        <is>
          <t>No</t>
        </is>
      </c>
      <c r="H433" s="196" t="n"/>
      <c r="I433" s="201">
        <f>IF(A433="","",TEXT(A433,"yyyy-mm"))</f>
        <v/>
      </c>
    </row>
    <row r="434">
      <c r="A434" s="344" t="n"/>
      <c r="B434" s="196" t="n"/>
      <c r="C434" s="201">
        <f>IF(D434="","",IF(D434="Ingresos","Ingreso",IF(OR(D434="Gastos fijos",D434="Gastos variables",D434="Futuro"),"Gasto","Revisar")))</f>
        <v/>
      </c>
      <c r="D434" s="201">
        <f>IF(E434="","",IFERROR(VLOOKUP(E434,Listas!$F$2:$G$27,2,FALSE),"Revisar categoría"))</f>
        <v/>
      </c>
      <c r="E434" s="196" t="n"/>
      <c r="F434" s="342" t="n"/>
      <c r="G434" s="202" t="inlineStr">
        <is>
          <t>No</t>
        </is>
      </c>
      <c r="H434" s="196" t="n"/>
      <c r="I434" s="201">
        <f>IF(A434="","",TEXT(A434,"yyyy-mm"))</f>
        <v/>
      </c>
    </row>
    <row r="435">
      <c r="A435" s="344" t="n"/>
      <c r="B435" s="196" t="n"/>
      <c r="C435" s="201">
        <f>IF(D435="","",IF(D435="Ingresos","Ingreso",IF(OR(D435="Gastos fijos",D435="Gastos variables",D435="Futuro"),"Gasto","Revisar")))</f>
        <v/>
      </c>
      <c r="D435" s="201">
        <f>IF(E435="","",IFERROR(VLOOKUP(E435,Listas!$F$2:$G$27,2,FALSE),"Revisar categoría"))</f>
        <v/>
      </c>
      <c r="E435" s="196" t="n"/>
      <c r="F435" s="342" t="n"/>
      <c r="G435" s="202" t="inlineStr">
        <is>
          <t>No</t>
        </is>
      </c>
      <c r="H435" s="196" t="n"/>
      <c r="I435" s="201">
        <f>IF(A435="","",TEXT(A435,"yyyy-mm"))</f>
        <v/>
      </c>
    </row>
    <row r="436">
      <c r="A436" s="344" t="n"/>
      <c r="B436" s="196" t="n"/>
      <c r="C436" s="201">
        <f>IF(D436="","",IF(D436="Ingresos","Ingreso",IF(OR(D436="Gastos fijos",D436="Gastos variables",D436="Futuro"),"Gasto","Revisar")))</f>
        <v/>
      </c>
      <c r="D436" s="201">
        <f>IF(E436="","",IFERROR(VLOOKUP(E436,Listas!$F$2:$G$27,2,FALSE),"Revisar categoría"))</f>
        <v/>
      </c>
      <c r="E436" s="196" t="n"/>
      <c r="F436" s="342" t="n"/>
      <c r="G436" s="202" t="inlineStr">
        <is>
          <t>No</t>
        </is>
      </c>
      <c r="H436" s="196" t="n"/>
      <c r="I436" s="201">
        <f>IF(A436="","",TEXT(A436,"yyyy-mm"))</f>
        <v/>
      </c>
    </row>
    <row r="437">
      <c r="A437" s="344" t="n"/>
      <c r="B437" s="196" t="n"/>
      <c r="C437" s="201">
        <f>IF(D437="","",IF(D437="Ingresos","Ingreso",IF(OR(D437="Gastos fijos",D437="Gastos variables",D437="Futuro"),"Gasto","Revisar")))</f>
        <v/>
      </c>
      <c r="D437" s="201">
        <f>IF(E437="","",IFERROR(VLOOKUP(E437,Listas!$F$2:$G$27,2,FALSE),"Revisar categoría"))</f>
        <v/>
      </c>
      <c r="E437" s="196" t="n"/>
      <c r="F437" s="342" t="n"/>
      <c r="G437" s="202" t="inlineStr">
        <is>
          <t>No</t>
        </is>
      </c>
      <c r="H437" s="196" t="n"/>
      <c r="I437" s="201">
        <f>IF(A437="","",TEXT(A437,"yyyy-mm"))</f>
        <v/>
      </c>
    </row>
    <row r="438">
      <c r="A438" s="344" t="n"/>
      <c r="B438" s="196" t="n"/>
      <c r="C438" s="201">
        <f>IF(D438="","",IF(D438="Ingresos","Ingreso",IF(OR(D438="Gastos fijos",D438="Gastos variables",D438="Futuro"),"Gasto","Revisar")))</f>
        <v/>
      </c>
      <c r="D438" s="201">
        <f>IF(E438="","",IFERROR(VLOOKUP(E438,Listas!$F$2:$G$27,2,FALSE),"Revisar categoría"))</f>
        <v/>
      </c>
      <c r="E438" s="196" t="n"/>
      <c r="F438" s="342" t="n"/>
      <c r="G438" s="202" t="inlineStr">
        <is>
          <t>No</t>
        </is>
      </c>
      <c r="H438" s="196" t="n"/>
      <c r="I438" s="201">
        <f>IF(A438="","",TEXT(A438,"yyyy-mm"))</f>
        <v/>
      </c>
    </row>
    <row r="439">
      <c r="A439" s="344" t="n"/>
      <c r="B439" s="196" t="n"/>
      <c r="C439" s="201">
        <f>IF(D439="","",IF(D439="Ingresos","Ingreso",IF(OR(D439="Gastos fijos",D439="Gastos variables",D439="Futuro"),"Gasto","Revisar")))</f>
        <v/>
      </c>
      <c r="D439" s="201">
        <f>IF(E439="","",IFERROR(VLOOKUP(E439,Listas!$F$2:$G$27,2,FALSE),"Revisar categoría"))</f>
        <v/>
      </c>
      <c r="E439" s="196" t="n"/>
      <c r="F439" s="342" t="n"/>
      <c r="G439" s="202" t="inlineStr">
        <is>
          <t>No</t>
        </is>
      </c>
      <c r="H439" s="196" t="n"/>
      <c r="I439" s="201">
        <f>IF(A439="","",TEXT(A439,"yyyy-mm"))</f>
        <v/>
      </c>
    </row>
    <row r="440">
      <c r="A440" s="344" t="n"/>
      <c r="B440" s="196" t="n"/>
      <c r="C440" s="201">
        <f>IF(D440="","",IF(D440="Ingresos","Ingreso",IF(OR(D440="Gastos fijos",D440="Gastos variables",D440="Futuro"),"Gasto","Revisar")))</f>
        <v/>
      </c>
      <c r="D440" s="201">
        <f>IF(E440="","",IFERROR(VLOOKUP(E440,Listas!$F$2:$G$27,2,FALSE),"Revisar categoría"))</f>
        <v/>
      </c>
      <c r="E440" s="196" t="n"/>
      <c r="F440" s="342" t="n"/>
      <c r="G440" s="202" t="inlineStr">
        <is>
          <t>No</t>
        </is>
      </c>
      <c r="H440" s="196" t="n"/>
      <c r="I440" s="201">
        <f>IF(A440="","",TEXT(A440,"yyyy-mm"))</f>
        <v/>
      </c>
    </row>
    <row r="441">
      <c r="A441" s="344" t="n"/>
      <c r="B441" s="196" t="n"/>
      <c r="C441" s="201">
        <f>IF(D441="","",IF(D441="Ingresos","Ingreso",IF(OR(D441="Gastos fijos",D441="Gastos variables",D441="Futuro"),"Gasto","Revisar")))</f>
        <v/>
      </c>
      <c r="D441" s="201">
        <f>IF(E441="","",IFERROR(VLOOKUP(E441,Listas!$F$2:$G$27,2,FALSE),"Revisar categoría"))</f>
        <v/>
      </c>
      <c r="E441" s="196" t="n"/>
      <c r="F441" s="342" t="n"/>
      <c r="G441" s="202" t="inlineStr">
        <is>
          <t>No</t>
        </is>
      </c>
      <c r="H441" s="196" t="n"/>
      <c r="I441" s="201">
        <f>IF(A441="","",TEXT(A441,"yyyy-mm"))</f>
        <v/>
      </c>
    </row>
    <row r="442">
      <c r="A442" s="344" t="n"/>
      <c r="B442" s="196" t="n"/>
      <c r="C442" s="201">
        <f>IF(D442="","",IF(D442="Ingresos","Ingreso",IF(OR(D442="Gastos fijos",D442="Gastos variables",D442="Futuro"),"Gasto","Revisar")))</f>
        <v/>
      </c>
      <c r="D442" s="201">
        <f>IF(E442="","",IFERROR(VLOOKUP(E442,Listas!$F$2:$G$27,2,FALSE),"Revisar categoría"))</f>
        <v/>
      </c>
      <c r="E442" s="196" t="n"/>
      <c r="F442" s="342" t="n"/>
      <c r="G442" s="202" t="inlineStr">
        <is>
          <t>No</t>
        </is>
      </c>
      <c r="H442" s="196" t="n"/>
      <c r="I442" s="201">
        <f>IF(A442="","",TEXT(A442,"yyyy-mm"))</f>
        <v/>
      </c>
    </row>
    <row r="443">
      <c r="A443" s="344" t="n"/>
      <c r="B443" s="196" t="n"/>
      <c r="C443" s="201">
        <f>IF(D443="","",IF(D443="Ingresos","Ingreso",IF(OR(D443="Gastos fijos",D443="Gastos variables",D443="Futuro"),"Gasto","Revisar")))</f>
        <v/>
      </c>
      <c r="D443" s="201">
        <f>IF(E443="","",IFERROR(VLOOKUP(E443,Listas!$F$2:$G$27,2,FALSE),"Revisar categoría"))</f>
        <v/>
      </c>
      <c r="E443" s="196" t="n"/>
      <c r="F443" s="342" t="n"/>
      <c r="G443" s="202" t="inlineStr">
        <is>
          <t>No</t>
        </is>
      </c>
      <c r="H443" s="196" t="n"/>
      <c r="I443" s="201">
        <f>IF(A443="","",TEXT(A443,"yyyy-mm"))</f>
        <v/>
      </c>
    </row>
    <row r="444">
      <c r="A444" s="344" t="n"/>
      <c r="B444" s="196" t="n"/>
      <c r="C444" s="201">
        <f>IF(D444="","",IF(D444="Ingresos","Ingreso",IF(OR(D444="Gastos fijos",D444="Gastos variables",D444="Futuro"),"Gasto","Revisar")))</f>
        <v/>
      </c>
      <c r="D444" s="201">
        <f>IF(E444="","",IFERROR(VLOOKUP(E444,Listas!$F$2:$G$27,2,FALSE),"Revisar categoría"))</f>
        <v/>
      </c>
      <c r="E444" s="196" t="n"/>
      <c r="F444" s="342" t="n"/>
      <c r="G444" s="202" t="inlineStr">
        <is>
          <t>No</t>
        </is>
      </c>
      <c r="H444" s="196" t="n"/>
      <c r="I444" s="201">
        <f>IF(A444="","",TEXT(A444,"yyyy-mm"))</f>
        <v/>
      </c>
    </row>
    <row r="445">
      <c r="A445" s="344" t="n"/>
      <c r="B445" s="196" t="n"/>
      <c r="C445" s="201">
        <f>IF(D445="","",IF(D445="Ingresos","Ingreso",IF(OR(D445="Gastos fijos",D445="Gastos variables",D445="Futuro"),"Gasto","Revisar")))</f>
        <v/>
      </c>
      <c r="D445" s="201">
        <f>IF(E445="","",IFERROR(VLOOKUP(E445,Listas!$F$2:$G$27,2,FALSE),"Revisar categoría"))</f>
        <v/>
      </c>
      <c r="E445" s="196" t="n"/>
      <c r="F445" s="342" t="n"/>
      <c r="G445" s="202" t="inlineStr">
        <is>
          <t>No</t>
        </is>
      </c>
      <c r="H445" s="196" t="n"/>
      <c r="I445" s="201">
        <f>IF(A445="","",TEXT(A445,"yyyy-mm"))</f>
        <v/>
      </c>
    </row>
    <row r="446">
      <c r="A446" s="344" t="n"/>
      <c r="B446" s="196" t="n"/>
      <c r="C446" s="201">
        <f>IF(D446="","",IF(D446="Ingresos","Ingreso",IF(OR(D446="Gastos fijos",D446="Gastos variables",D446="Futuro"),"Gasto","Revisar")))</f>
        <v/>
      </c>
      <c r="D446" s="201">
        <f>IF(E446="","",IFERROR(VLOOKUP(E446,Listas!$F$2:$G$27,2,FALSE),"Revisar categoría"))</f>
        <v/>
      </c>
      <c r="E446" s="196" t="n"/>
      <c r="F446" s="342" t="n"/>
      <c r="G446" s="202" t="inlineStr">
        <is>
          <t>No</t>
        </is>
      </c>
      <c r="H446" s="196" t="n"/>
      <c r="I446" s="201">
        <f>IF(A446="","",TEXT(A446,"yyyy-mm"))</f>
        <v/>
      </c>
    </row>
    <row r="447">
      <c r="A447" s="344" t="n"/>
      <c r="B447" s="196" t="n"/>
      <c r="C447" s="201">
        <f>IF(D447="","",IF(D447="Ingresos","Ingreso",IF(OR(D447="Gastos fijos",D447="Gastos variables",D447="Futuro"),"Gasto","Revisar")))</f>
        <v/>
      </c>
      <c r="D447" s="201">
        <f>IF(E447="","",IFERROR(VLOOKUP(E447,Listas!$F$2:$G$27,2,FALSE),"Revisar categoría"))</f>
        <v/>
      </c>
      <c r="E447" s="196" t="n"/>
      <c r="F447" s="342" t="n"/>
      <c r="G447" s="202" t="inlineStr">
        <is>
          <t>No</t>
        </is>
      </c>
      <c r="H447" s="196" t="n"/>
      <c r="I447" s="201">
        <f>IF(A447="","",TEXT(A447,"yyyy-mm"))</f>
        <v/>
      </c>
    </row>
    <row r="448">
      <c r="A448" s="344" t="n"/>
      <c r="B448" s="196" t="n"/>
      <c r="C448" s="201">
        <f>IF(D448="","",IF(D448="Ingresos","Ingreso",IF(OR(D448="Gastos fijos",D448="Gastos variables",D448="Futuro"),"Gasto","Revisar")))</f>
        <v/>
      </c>
      <c r="D448" s="201">
        <f>IF(E448="","",IFERROR(VLOOKUP(E448,Listas!$F$2:$G$27,2,FALSE),"Revisar categoría"))</f>
        <v/>
      </c>
      <c r="E448" s="196" t="n"/>
      <c r="F448" s="342" t="n"/>
      <c r="G448" s="202" t="inlineStr">
        <is>
          <t>No</t>
        </is>
      </c>
      <c r="H448" s="196" t="n"/>
      <c r="I448" s="201">
        <f>IF(A448="","",TEXT(A448,"yyyy-mm"))</f>
        <v/>
      </c>
    </row>
    <row r="449">
      <c r="A449" s="344" t="n"/>
      <c r="B449" s="196" t="n"/>
      <c r="C449" s="201">
        <f>IF(D449="","",IF(D449="Ingresos","Ingreso",IF(OR(D449="Gastos fijos",D449="Gastos variables",D449="Futuro"),"Gasto","Revisar")))</f>
        <v/>
      </c>
      <c r="D449" s="201">
        <f>IF(E449="","",IFERROR(VLOOKUP(E449,Listas!$F$2:$G$27,2,FALSE),"Revisar categoría"))</f>
        <v/>
      </c>
      <c r="E449" s="196" t="n"/>
      <c r="F449" s="342" t="n"/>
      <c r="G449" s="202" t="inlineStr">
        <is>
          <t>No</t>
        </is>
      </c>
      <c r="H449" s="196" t="n"/>
      <c r="I449" s="201">
        <f>IF(A449="","",TEXT(A449,"yyyy-mm"))</f>
        <v/>
      </c>
    </row>
    <row r="450">
      <c r="A450" s="344" t="n"/>
      <c r="B450" s="196" t="n"/>
      <c r="C450" s="201">
        <f>IF(D450="","",IF(D450="Ingresos","Ingreso",IF(OR(D450="Gastos fijos",D450="Gastos variables",D450="Futuro"),"Gasto","Revisar")))</f>
        <v/>
      </c>
      <c r="D450" s="201">
        <f>IF(E450="","",IFERROR(VLOOKUP(E450,Listas!$F$2:$G$27,2,FALSE),"Revisar categoría"))</f>
        <v/>
      </c>
      <c r="E450" s="196" t="n"/>
      <c r="F450" s="342" t="n"/>
      <c r="G450" s="202" t="inlineStr">
        <is>
          <t>No</t>
        </is>
      </c>
      <c r="H450" s="196" t="n"/>
      <c r="I450" s="201">
        <f>IF(A450="","",TEXT(A450,"yyyy-mm"))</f>
        <v/>
      </c>
    </row>
    <row r="451">
      <c r="A451" s="344" t="n"/>
      <c r="B451" s="196" t="n"/>
      <c r="C451" s="201">
        <f>IF(D451="","",IF(D451="Ingresos","Ingreso",IF(OR(D451="Gastos fijos",D451="Gastos variables",D451="Futuro"),"Gasto","Revisar")))</f>
        <v/>
      </c>
      <c r="D451" s="201">
        <f>IF(E451="","",IFERROR(VLOOKUP(E451,Listas!$F$2:$G$27,2,FALSE),"Revisar categoría"))</f>
        <v/>
      </c>
      <c r="E451" s="196" t="n"/>
      <c r="F451" s="342" t="n"/>
      <c r="G451" s="202" t="inlineStr">
        <is>
          <t>No</t>
        </is>
      </c>
      <c r="H451" s="196" t="n"/>
      <c r="I451" s="201">
        <f>IF(A451="","",TEXT(A451,"yyyy-mm"))</f>
        <v/>
      </c>
    </row>
    <row r="452">
      <c r="A452" s="344" t="n"/>
      <c r="B452" s="196" t="n"/>
      <c r="C452" s="201">
        <f>IF(D452="","",IF(D452="Ingresos","Ingreso",IF(OR(D452="Gastos fijos",D452="Gastos variables",D452="Futuro"),"Gasto","Revisar")))</f>
        <v/>
      </c>
      <c r="D452" s="201">
        <f>IF(E452="","",IFERROR(VLOOKUP(E452,Listas!$F$2:$G$27,2,FALSE),"Revisar categoría"))</f>
        <v/>
      </c>
      <c r="E452" s="196" t="n"/>
      <c r="F452" s="342" t="n"/>
      <c r="G452" s="202" t="inlineStr">
        <is>
          <t>No</t>
        </is>
      </c>
      <c r="H452" s="196" t="n"/>
      <c r="I452" s="201">
        <f>IF(A452="","",TEXT(A452,"yyyy-mm"))</f>
        <v/>
      </c>
    </row>
    <row r="453">
      <c r="A453" s="344" t="n"/>
      <c r="B453" s="196" t="n"/>
      <c r="C453" s="201">
        <f>IF(D453="","",IF(D453="Ingresos","Ingreso",IF(OR(D453="Gastos fijos",D453="Gastos variables",D453="Futuro"),"Gasto","Revisar")))</f>
        <v/>
      </c>
      <c r="D453" s="201">
        <f>IF(E453="","",IFERROR(VLOOKUP(E453,Listas!$F$2:$G$27,2,FALSE),"Revisar categoría"))</f>
        <v/>
      </c>
      <c r="E453" s="196" t="n"/>
      <c r="F453" s="342" t="n"/>
      <c r="G453" s="202" t="inlineStr">
        <is>
          <t>No</t>
        </is>
      </c>
      <c r="H453" s="196" t="n"/>
      <c r="I453" s="201">
        <f>IF(A453="","",TEXT(A453,"yyyy-mm"))</f>
        <v/>
      </c>
    </row>
    <row r="454">
      <c r="A454" s="344" t="n"/>
      <c r="B454" s="196" t="n"/>
      <c r="C454" s="201">
        <f>IF(D454="","",IF(D454="Ingresos","Ingreso",IF(OR(D454="Gastos fijos",D454="Gastos variables",D454="Futuro"),"Gasto","Revisar")))</f>
        <v/>
      </c>
      <c r="D454" s="201">
        <f>IF(E454="","",IFERROR(VLOOKUP(E454,Listas!$F$2:$G$27,2,FALSE),"Revisar categoría"))</f>
        <v/>
      </c>
      <c r="E454" s="196" t="n"/>
      <c r="F454" s="342" t="n"/>
      <c r="G454" s="202" t="inlineStr">
        <is>
          <t>No</t>
        </is>
      </c>
      <c r="H454" s="196" t="n"/>
      <c r="I454" s="201">
        <f>IF(A454="","",TEXT(A454,"yyyy-mm"))</f>
        <v/>
      </c>
    </row>
    <row r="455">
      <c r="A455" s="344" t="n"/>
      <c r="B455" s="196" t="n"/>
      <c r="C455" s="201">
        <f>IF(D455="","",IF(D455="Ingresos","Ingreso",IF(OR(D455="Gastos fijos",D455="Gastos variables",D455="Futuro"),"Gasto","Revisar")))</f>
        <v/>
      </c>
      <c r="D455" s="201">
        <f>IF(E455="","",IFERROR(VLOOKUP(E455,Listas!$F$2:$G$27,2,FALSE),"Revisar categoría"))</f>
        <v/>
      </c>
      <c r="E455" s="196" t="n"/>
      <c r="F455" s="342" t="n"/>
      <c r="G455" s="202" t="inlineStr">
        <is>
          <t>No</t>
        </is>
      </c>
      <c r="H455" s="196" t="n"/>
      <c r="I455" s="201">
        <f>IF(A455="","",TEXT(A455,"yyyy-mm"))</f>
        <v/>
      </c>
    </row>
    <row r="456">
      <c r="A456" s="344" t="n"/>
      <c r="B456" s="196" t="n"/>
      <c r="C456" s="201">
        <f>IF(D456="","",IF(D456="Ingresos","Ingreso",IF(OR(D456="Gastos fijos",D456="Gastos variables",D456="Futuro"),"Gasto","Revisar")))</f>
        <v/>
      </c>
      <c r="D456" s="201">
        <f>IF(E456="","",IFERROR(VLOOKUP(E456,Listas!$F$2:$G$27,2,FALSE),"Revisar categoría"))</f>
        <v/>
      </c>
      <c r="E456" s="196" t="n"/>
      <c r="F456" s="342" t="n"/>
      <c r="G456" s="202" t="inlineStr">
        <is>
          <t>No</t>
        </is>
      </c>
      <c r="H456" s="196" t="n"/>
      <c r="I456" s="201">
        <f>IF(A456="","",TEXT(A456,"yyyy-mm"))</f>
        <v/>
      </c>
    </row>
    <row r="457">
      <c r="A457" s="344" t="n"/>
      <c r="B457" s="196" t="n"/>
      <c r="C457" s="201">
        <f>IF(D457="","",IF(D457="Ingresos","Ingreso",IF(OR(D457="Gastos fijos",D457="Gastos variables",D457="Futuro"),"Gasto","Revisar")))</f>
        <v/>
      </c>
      <c r="D457" s="201">
        <f>IF(E457="","",IFERROR(VLOOKUP(E457,Listas!$F$2:$G$27,2,FALSE),"Revisar categoría"))</f>
        <v/>
      </c>
      <c r="E457" s="196" t="n"/>
      <c r="F457" s="342" t="n"/>
      <c r="G457" s="202" t="inlineStr">
        <is>
          <t>No</t>
        </is>
      </c>
      <c r="H457" s="196" t="n"/>
      <c r="I457" s="201">
        <f>IF(A457="","",TEXT(A457,"yyyy-mm"))</f>
        <v/>
      </c>
    </row>
    <row r="458">
      <c r="A458" s="344" t="n"/>
      <c r="B458" s="196" t="n"/>
      <c r="C458" s="201">
        <f>IF(D458="","",IF(D458="Ingresos","Ingreso",IF(OR(D458="Gastos fijos",D458="Gastos variables",D458="Futuro"),"Gasto","Revisar")))</f>
        <v/>
      </c>
      <c r="D458" s="201">
        <f>IF(E458="","",IFERROR(VLOOKUP(E458,Listas!$F$2:$G$27,2,FALSE),"Revisar categoría"))</f>
        <v/>
      </c>
      <c r="E458" s="196" t="n"/>
      <c r="F458" s="342" t="n"/>
      <c r="G458" s="202" t="inlineStr">
        <is>
          <t>No</t>
        </is>
      </c>
      <c r="H458" s="196" t="n"/>
      <c r="I458" s="201">
        <f>IF(A458="","",TEXT(A458,"yyyy-mm"))</f>
        <v/>
      </c>
    </row>
    <row r="459">
      <c r="A459" s="344" t="n"/>
      <c r="B459" s="196" t="n"/>
      <c r="C459" s="201">
        <f>IF(D459="","",IF(D459="Ingresos","Ingreso",IF(OR(D459="Gastos fijos",D459="Gastos variables",D459="Futuro"),"Gasto","Revisar")))</f>
        <v/>
      </c>
      <c r="D459" s="201">
        <f>IF(E459="","",IFERROR(VLOOKUP(E459,Listas!$F$2:$G$27,2,FALSE),"Revisar categoría"))</f>
        <v/>
      </c>
      <c r="E459" s="196" t="n"/>
      <c r="F459" s="342" t="n"/>
      <c r="G459" s="202" t="inlineStr">
        <is>
          <t>No</t>
        </is>
      </c>
      <c r="H459" s="196" t="n"/>
      <c r="I459" s="201">
        <f>IF(A459="","",TEXT(A459,"yyyy-mm"))</f>
        <v/>
      </c>
    </row>
    <row r="460">
      <c r="A460" s="344" t="n"/>
      <c r="B460" s="196" t="n"/>
      <c r="C460" s="201">
        <f>IF(D460="","",IF(D460="Ingresos","Ingreso",IF(OR(D460="Gastos fijos",D460="Gastos variables",D460="Futuro"),"Gasto","Revisar")))</f>
        <v/>
      </c>
      <c r="D460" s="201">
        <f>IF(E460="","",IFERROR(VLOOKUP(E460,Listas!$F$2:$G$27,2,FALSE),"Revisar categoría"))</f>
        <v/>
      </c>
      <c r="E460" s="196" t="n"/>
      <c r="F460" s="342" t="n"/>
      <c r="G460" s="202" t="inlineStr">
        <is>
          <t>No</t>
        </is>
      </c>
      <c r="H460" s="196" t="n"/>
      <c r="I460" s="201">
        <f>IF(A460="","",TEXT(A460,"yyyy-mm"))</f>
        <v/>
      </c>
    </row>
    <row r="461">
      <c r="A461" s="344" t="n"/>
      <c r="B461" s="196" t="n"/>
      <c r="C461" s="201">
        <f>IF(D461="","",IF(D461="Ingresos","Ingreso",IF(OR(D461="Gastos fijos",D461="Gastos variables",D461="Futuro"),"Gasto","Revisar")))</f>
        <v/>
      </c>
      <c r="D461" s="201">
        <f>IF(E461="","",IFERROR(VLOOKUP(E461,Listas!$F$2:$G$27,2,FALSE),"Revisar categoría"))</f>
        <v/>
      </c>
      <c r="E461" s="196" t="n"/>
      <c r="F461" s="342" t="n"/>
      <c r="G461" s="202" t="inlineStr">
        <is>
          <t>No</t>
        </is>
      </c>
      <c r="H461" s="196" t="n"/>
      <c r="I461" s="201">
        <f>IF(A461="","",TEXT(A461,"yyyy-mm"))</f>
        <v/>
      </c>
    </row>
    <row r="462">
      <c r="A462" s="344" t="n"/>
      <c r="B462" s="196" t="n"/>
      <c r="C462" s="201">
        <f>IF(D462="","",IF(D462="Ingresos","Ingreso",IF(OR(D462="Gastos fijos",D462="Gastos variables",D462="Futuro"),"Gasto","Revisar")))</f>
        <v/>
      </c>
      <c r="D462" s="201">
        <f>IF(E462="","",IFERROR(VLOOKUP(E462,Listas!$F$2:$G$27,2,FALSE),"Revisar categoría"))</f>
        <v/>
      </c>
      <c r="E462" s="196" t="n"/>
      <c r="F462" s="342" t="n"/>
      <c r="G462" s="202" t="inlineStr">
        <is>
          <t>No</t>
        </is>
      </c>
      <c r="H462" s="196" t="n"/>
      <c r="I462" s="201">
        <f>IF(A462="","",TEXT(A462,"yyyy-mm"))</f>
        <v/>
      </c>
    </row>
    <row r="463">
      <c r="A463" s="344" t="n"/>
      <c r="B463" s="196" t="n"/>
      <c r="C463" s="201">
        <f>IF(D463="","",IF(D463="Ingresos","Ingreso",IF(OR(D463="Gastos fijos",D463="Gastos variables",D463="Futuro"),"Gasto","Revisar")))</f>
        <v/>
      </c>
      <c r="D463" s="201">
        <f>IF(E463="","",IFERROR(VLOOKUP(E463,Listas!$F$2:$G$27,2,FALSE),"Revisar categoría"))</f>
        <v/>
      </c>
      <c r="E463" s="196" t="n"/>
      <c r="F463" s="342" t="n"/>
      <c r="G463" s="202" t="inlineStr">
        <is>
          <t>No</t>
        </is>
      </c>
      <c r="H463" s="196" t="n"/>
      <c r="I463" s="201">
        <f>IF(A463="","",TEXT(A463,"yyyy-mm"))</f>
        <v/>
      </c>
    </row>
    <row r="464">
      <c r="A464" s="344" t="n"/>
      <c r="B464" s="196" t="n"/>
      <c r="C464" s="201">
        <f>IF(D464="","",IF(D464="Ingresos","Ingreso",IF(OR(D464="Gastos fijos",D464="Gastos variables",D464="Futuro"),"Gasto","Revisar")))</f>
        <v/>
      </c>
      <c r="D464" s="201">
        <f>IF(E464="","",IFERROR(VLOOKUP(E464,Listas!$F$2:$G$27,2,FALSE),"Revisar categoría"))</f>
        <v/>
      </c>
      <c r="E464" s="196" t="n"/>
      <c r="F464" s="342" t="n"/>
      <c r="G464" s="202" t="inlineStr">
        <is>
          <t>No</t>
        </is>
      </c>
      <c r="H464" s="196" t="n"/>
      <c r="I464" s="201">
        <f>IF(A464="","",TEXT(A464,"yyyy-mm"))</f>
        <v/>
      </c>
    </row>
    <row r="465">
      <c r="A465" s="344" t="n"/>
      <c r="B465" s="196" t="n"/>
      <c r="C465" s="201">
        <f>IF(D465="","",IF(D465="Ingresos","Ingreso",IF(OR(D465="Gastos fijos",D465="Gastos variables",D465="Futuro"),"Gasto","Revisar")))</f>
        <v/>
      </c>
      <c r="D465" s="201">
        <f>IF(E465="","",IFERROR(VLOOKUP(E465,Listas!$F$2:$G$27,2,FALSE),"Revisar categoría"))</f>
        <v/>
      </c>
      <c r="E465" s="196" t="n"/>
      <c r="F465" s="342" t="n"/>
      <c r="G465" s="202" t="inlineStr">
        <is>
          <t>No</t>
        </is>
      </c>
      <c r="H465" s="196" t="n"/>
      <c r="I465" s="201">
        <f>IF(A465="","",TEXT(A465,"yyyy-mm"))</f>
        <v/>
      </c>
    </row>
    <row r="466">
      <c r="A466" s="344" t="n"/>
      <c r="B466" s="196" t="n"/>
      <c r="C466" s="201">
        <f>IF(D466="","",IF(D466="Ingresos","Ingreso",IF(OR(D466="Gastos fijos",D466="Gastos variables",D466="Futuro"),"Gasto","Revisar")))</f>
        <v/>
      </c>
      <c r="D466" s="201">
        <f>IF(E466="","",IFERROR(VLOOKUP(E466,Listas!$F$2:$G$27,2,FALSE),"Revisar categoría"))</f>
        <v/>
      </c>
      <c r="E466" s="196" t="n"/>
      <c r="F466" s="342" t="n"/>
      <c r="G466" s="202" t="inlineStr">
        <is>
          <t>No</t>
        </is>
      </c>
      <c r="H466" s="196" t="n"/>
      <c r="I466" s="201">
        <f>IF(A466="","",TEXT(A466,"yyyy-mm"))</f>
        <v/>
      </c>
    </row>
    <row r="467">
      <c r="A467" s="344" t="n"/>
      <c r="B467" s="196" t="n"/>
      <c r="C467" s="201">
        <f>IF(D467="","",IF(D467="Ingresos","Ingreso",IF(OR(D467="Gastos fijos",D467="Gastos variables",D467="Futuro"),"Gasto","Revisar")))</f>
        <v/>
      </c>
      <c r="D467" s="201">
        <f>IF(E467="","",IFERROR(VLOOKUP(E467,Listas!$F$2:$G$27,2,FALSE),"Revisar categoría"))</f>
        <v/>
      </c>
      <c r="E467" s="196" t="n"/>
      <c r="F467" s="342" t="n"/>
      <c r="G467" s="202" t="inlineStr">
        <is>
          <t>No</t>
        </is>
      </c>
      <c r="H467" s="196" t="n"/>
      <c r="I467" s="201">
        <f>IF(A467="","",TEXT(A467,"yyyy-mm"))</f>
        <v/>
      </c>
    </row>
    <row r="468">
      <c r="A468" s="344" t="n"/>
      <c r="B468" s="196" t="n"/>
      <c r="C468" s="201">
        <f>IF(D468="","",IF(D468="Ingresos","Ingreso",IF(OR(D468="Gastos fijos",D468="Gastos variables",D468="Futuro"),"Gasto","Revisar")))</f>
        <v/>
      </c>
      <c r="D468" s="201">
        <f>IF(E468="","",IFERROR(VLOOKUP(E468,Listas!$F$2:$G$27,2,FALSE),"Revisar categoría"))</f>
        <v/>
      </c>
      <c r="E468" s="196" t="n"/>
      <c r="F468" s="342" t="n"/>
      <c r="G468" s="202" t="inlineStr">
        <is>
          <t>No</t>
        </is>
      </c>
      <c r="H468" s="196" t="n"/>
      <c r="I468" s="201">
        <f>IF(A468="","",TEXT(A468,"yyyy-mm"))</f>
        <v/>
      </c>
    </row>
    <row r="469">
      <c r="A469" s="344" t="n"/>
      <c r="B469" s="196" t="n"/>
      <c r="C469" s="201">
        <f>IF(D469="","",IF(D469="Ingresos","Ingreso",IF(OR(D469="Gastos fijos",D469="Gastos variables",D469="Futuro"),"Gasto","Revisar")))</f>
        <v/>
      </c>
      <c r="D469" s="201">
        <f>IF(E469="","",IFERROR(VLOOKUP(E469,Listas!$F$2:$G$27,2,FALSE),"Revisar categoría"))</f>
        <v/>
      </c>
      <c r="E469" s="196" t="n"/>
      <c r="F469" s="342" t="n"/>
      <c r="G469" s="202" t="inlineStr">
        <is>
          <t>No</t>
        </is>
      </c>
      <c r="H469" s="196" t="n"/>
      <c r="I469" s="201">
        <f>IF(A469="","",TEXT(A469,"yyyy-mm"))</f>
        <v/>
      </c>
    </row>
    <row r="470">
      <c r="A470" s="344" t="n"/>
      <c r="B470" s="196" t="n"/>
      <c r="C470" s="201">
        <f>IF(D470="","",IF(D470="Ingresos","Ingreso",IF(OR(D470="Gastos fijos",D470="Gastos variables",D470="Futuro"),"Gasto","Revisar")))</f>
        <v/>
      </c>
      <c r="D470" s="201">
        <f>IF(E470="","",IFERROR(VLOOKUP(E470,Listas!$F$2:$G$27,2,FALSE),"Revisar categoría"))</f>
        <v/>
      </c>
      <c r="E470" s="196" t="n"/>
      <c r="F470" s="342" t="n"/>
      <c r="G470" s="202" t="inlineStr">
        <is>
          <t>No</t>
        </is>
      </c>
      <c r="H470" s="196" t="n"/>
      <c r="I470" s="201">
        <f>IF(A470="","",TEXT(A470,"yyyy-mm"))</f>
        <v/>
      </c>
    </row>
    <row r="471">
      <c r="A471" s="344" t="n"/>
      <c r="B471" s="196" t="n"/>
      <c r="C471" s="201">
        <f>IF(D471="","",IF(D471="Ingresos","Ingreso",IF(OR(D471="Gastos fijos",D471="Gastos variables",D471="Futuro"),"Gasto","Revisar")))</f>
        <v/>
      </c>
      <c r="D471" s="201">
        <f>IF(E471="","",IFERROR(VLOOKUP(E471,Listas!$F$2:$G$27,2,FALSE),"Revisar categoría"))</f>
        <v/>
      </c>
      <c r="E471" s="196" t="n"/>
      <c r="F471" s="342" t="n"/>
      <c r="G471" s="202" t="inlineStr">
        <is>
          <t>No</t>
        </is>
      </c>
      <c r="H471" s="196" t="n"/>
      <c r="I471" s="201">
        <f>IF(A471="","",TEXT(A471,"yyyy-mm"))</f>
        <v/>
      </c>
    </row>
    <row r="472">
      <c r="A472" s="344" t="n"/>
      <c r="B472" s="196" t="n"/>
      <c r="C472" s="201">
        <f>IF(D472="","",IF(D472="Ingresos","Ingreso",IF(OR(D472="Gastos fijos",D472="Gastos variables",D472="Futuro"),"Gasto","Revisar")))</f>
        <v/>
      </c>
      <c r="D472" s="201">
        <f>IF(E472="","",IFERROR(VLOOKUP(E472,Listas!$F$2:$G$27,2,FALSE),"Revisar categoría"))</f>
        <v/>
      </c>
      <c r="E472" s="196" t="n"/>
      <c r="F472" s="342" t="n"/>
      <c r="G472" s="202" t="inlineStr">
        <is>
          <t>No</t>
        </is>
      </c>
      <c r="H472" s="196" t="n"/>
      <c r="I472" s="201">
        <f>IF(A472="","",TEXT(A472,"yyyy-mm"))</f>
        <v/>
      </c>
    </row>
    <row r="473">
      <c r="A473" s="344" t="n"/>
      <c r="B473" s="196" t="n"/>
      <c r="C473" s="201">
        <f>IF(D473="","",IF(D473="Ingresos","Ingreso",IF(OR(D473="Gastos fijos",D473="Gastos variables",D473="Futuro"),"Gasto","Revisar")))</f>
        <v/>
      </c>
      <c r="D473" s="201">
        <f>IF(E473="","",IFERROR(VLOOKUP(E473,Listas!$F$2:$G$27,2,FALSE),"Revisar categoría"))</f>
        <v/>
      </c>
      <c r="E473" s="196" t="n"/>
      <c r="F473" s="342" t="n"/>
      <c r="G473" s="202" t="inlineStr">
        <is>
          <t>No</t>
        </is>
      </c>
      <c r="H473" s="196" t="n"/>
      <c r="I473" s="201">
        <f>IF(A473="","",TEXT(A473,"yyyy-mm"))</f>
        <v/>
      </c>
    </row>
    <row r="474">
      <c r="A474" s="344" t="n"/>
      <c r="B474" s="196" t="n"/>
      <c r="C474" s="201">
        <f>IF(D474="","",IF(D474="Ingresos","Ingreso",IF(OR(D474="Gastos fijos",D474="Gastos variables",D474="Futuro"),"Gasto","Revisar")))</f>
        <v/>
      </c>
      <c r="D474" s="201">
        <f>IF(E474="","",IFERROR(VLOOKUP(E474,Listas!$F$2:$G$27,2,FALSE),"Revisar categoría"))</f>
        <v/>
      </c>
      <c r="E474" s="196" t="n"/>
      <c r="F474" s="342" t="n"/>
      <c r="G474" s="202" t="inlineStr">
        <is>
          <t>No</t>
        </is>
      </c>
      <c r="H474" s="196" t="n"/>
      <c r="I474" s="201">
        <f>IF(A474="","",TEXT(A474,"yyyy-mm"))</f>
        <v/>
      </c>
    </row>
    <row r="475">
      <c r="A475" s="344" t="n"/>
      <c r="B475" s="196" t="n"/>
      <c r="C475" s="201">
        <f>IF(D475="","",IF(D475="Ingresos","Ingreso",IF(OR(D475="Gastos fijos",D475="Gastos variables",D475="Futuro"),"Gasto","Revisar")))</f>
        <v/>
      </c>
      <c r="D475" s="201">
        <f>IF(E475="","",IFERROR(VLOOKUP(E475,Listas!$F$2:$G$27,2,FALSE),"Revisar categoría"))</f>
        <v/>
      </c>
      <c r="E475" s="196" t="n"/>
      <c r="F475" s="342" t="n"/>
      <c r="G475" s="202" t="inlineStr">
        <is>
          <t>No</t>
        </is>
      </c>
      <c r="H475" s="196" t="n"/>
      <c r="I475" s="201">
        <f>IF(A475="","",TEXT(A475,"yyyy-mm"))</f>
        <v/>
      </c>
    </row>
    <row r="476">
      <c r="A476" s="344" t="n"/>
      <c r="B476" s="196" t="n"/>
      <c r="C476" s="201">
        <f>IF(D476="","",IF(D476="Ingresos","Ingreso",IF(OR(D476="Gastos fijos",D476="Gastos variables",D476="Futuro"),"Gasto","Revisar")))</f>
        <v/>
      </c>
      <c r="D476" s="201">
        <f>IF(E476="","",IFERROR(VLOOKUP(E476,Listas!$F$2:$G$27,2,FALSE),"Revisar categoría"))</f>
        <v/>
      </c>
      <c r="E476" s="196" t="n"/>
      <c r="F476" s="342" t="n"/>
      <c r="G476" s="202" t="inlineStr">
        <is>
          <t>No</t>
        </is>
      </c>
      <c r="H476" s="196" t="n"/>
      <c r="I476" s="201">
        <f>IF(A476="","",TEXT(A476,"yyyy-mm"))</f>
        <v/>
      </c>
    </row>
    <row r="477">
      <c r="A477" s="344" t="n"/>
      <c r="B477" s="196" t="n"/>
      <c r="C477" s="201">
        <f>IF(D477="","",IF(D477="Ingresos","Ingreso",IF(OR(D477="Gastos fijos",D477="Gastos variables",D477="Futuro"),"Gasto","Revisar")))</f>
        <v/>
      </c>
      <c r="D477" s="201">
        <f>IF(E477="","",IFERROR(VLOOKUP(E477,Listas!$F$2:$G$27,2,FALSE),"Revisar categoría"))</f>
        <v/>
      </c>
      <c r="E477" s="196" t="n"/>
      <c r="F477" s="342" t="n"/>
      <c r="G477" s="202" t="inlineStr">
        <is>
          <t>No</t>
        </is>
      </c>
      <c r="H477" s="196" t="n"/>
      <c r="I477" s="201">
        <f>IF(A477="","",TEXT(A477,"yyyy-mm"))</f>
        <v/>
      </c>
    </row>
    <row r="478">
      <c r="A478" s="344" t="n"/>
      <c r="B478" s="196" t="n"/>
      <c r="C478" s="201">
        <f>IF(D478="","",IF(D478="Ingresos","Ingreso",IF(OR(D478="Gastos fijos",D478="Gastos variables",D478="Futuro"),"Gasto","Revisar")))</f>
        <v/>
      </c>
      <c r="D478" s="201">
        <f>IF(E478="","",IFERROR(VLOOKUP(E478,Listas!$F$2:$G$27,2,FALSE),"Revisar categoría"))</f>
        <v/>
      </c>
      <c r="E478" s="196" t="n"/>
      <c r="F478" s="342" t="n"/>
      <c r="G478" s="202" t="inlineStr">
        <is>
          <t>No</t>
        </is>
      </c>
      <c r="H478" s="196" t="n"/>
      <c r="I478" s="201">
        <f>IF(A478="","",TEXT(A478,"yyyy-mm"))</f>
        <v/>
      </c>
    </row>
    <row r="479">
      <c r="A479" s="344" t="n"/>
      <c r="B479" s="196" t="n"/>
      <c r="C479" s="201">
        <f>IF(D479="","",IF(D479="Ingresos","Ingreso",IF(OR(D479="Gastos fijos",D479="Gastos variables",D479="Futuro"),"Gasto","Revisar")))</f>
        <v/>
      </c>
      <c r="D479" s="201">
        <f>IF(E479="","",IFERROR(VLOOKUP(E479,Listas!$F$2:$G$27,2,FALSE),"Revisar categoría"))</f>
        <v/>
      </c>
      <c r="E479" s="196" t="n"/>
      <c r="F479" s="342" t="n"/>
      <c r="G479" s="202" t="inlineStr">
        <is>
          <t>No</t>
        </is>
      </c>
      <c r="H479" s="196" t="n"/>
      <c r="I479" s="201">
        <f>IF(A479="","",TEXT(A479,"yyyy-mm"))</f>
        <v/>
      </c>
    </row>
    <row r="480">
      <c r="A480" s="344" t="n"/>
      <c r="B480" s="196" t="n"/>
      <c r="C480" s="201">
        <f>IF(D480="","",IF(D480="Ingresos","Ingreso",IF(OR(D480="Gastos fijos",D480="Gastos variables",D480="Futuro"),"Gasto","Revisar")))</f>
        <v/>
      </c>
      <c r="D480" s="201">
        <f>IF(E480="","",IFERROR(VLOOKUP(E480,Listas!$F$2:$G$27,2,FALSE),"Revisar categoría"))</f>
        <v/>
      </c>
      <c r="E480" s="196" t="n"/>
      <c r="F480" s="342" t="n"/>
      <c r="G480" s="202" t="inlineStr">
        <is>
          <t>No</t>
        </is>
      </c>
      <c r="H480" s="196" t="n"/>
      <c r="I480" s="201">
        <f>IF(A480="","",TEXT(A480,"yyyy-mm"))</f>
        <v/>
      </c>
    </row>
    <row r="481">
      <c r="A481" s="344" t="n"/>
      <c r="B481" s="196" t="n"/>
      <c r="C481" s="201">
        <f>IF(D481="","",IF(D481="Ingresos","Ingreso",IF(OR(D481="Gastos fijos",D481="Gastos variables",D481="Futuro"),"Gasto","Revisar")))</f>
        <v/>
      </c>
      <c r="D481" s="201">
        <f>IF(E481="","",IFERROR(VLOOKUP(E481,Listas!$F$2:$G$27,2,FALSE),"Revisar categoría"))</f>
        <v/>
      </c>
      <c r="E481" s="196" t="n"/>
      <c r="F481" s="342" t="n"/>
      <c r="G481" s="202" t="inlineStr">
        <is>
          <t>No</t>
        </is>
      </c>
      <c r="H481" s="196" t="n"/>
      <c r="I481" s="201">
        <f>IF(A481="","",TEXT(A481,"yyyy-mm"))</f>
        <v/>
      </c>
    </row>
    <row r="482">
      <c r="A482" s="344" t="n"/>
      <c r="B482" s="196" t="n"/>
      <c r="C482" s="201">
        <f>IF(D482="","",IF(D482="Ingresos","Ingreso",IF(OR(D482="Gastos fijos",D482="Gastos variables",D482="Futuro"),"Gasto","Revisar")))</f>
        <v/>
      </c>
      <c r="D482" s="201">
        <f>IF(E482="","",IFERROR(VLOOKUP(E482,Listas!$F$2:$G$27,2,FALSE),"Revisar categoría"))</f>
        <v/>
      </c>
      <c r="E482" s="196" t="n"/>
      <c r="F482" s="342" t="n"/>
      <c r="G482" s="202" t="inlineStr">
        <is>
          <t>No</t>
        </is>
      </c>
      <c r="H482" s="196" t="n"/>
      <c r="I482" s="201">
        <f>IF(A482="","",TEXT(A482,"yyyy-mm"))</f>
        <v/>
      </c>
    </row>
    <row r="483">
      <c r="A483" s="344" t="n"/>
      <c r="B483" s="196" t="n"/>
      <c r="C483" s="201">
        <f>IF(D483="","",IF(D483="Ingresos","Ingreso",IF(OR(D483="Gastos fijos",D483="Gastos variables",D483="Futuro"),"Gasto","Revisar")))</f>
        <v/>
      </c>
      <c r="D483" s="201">
        <f>IF(E483="","",IFERROR(VLOOKUP(E483,Listas!$F$2:$G$27,2,FALSE),"Revisar categoría"))</f>
        <v/>
      </c>
      <c r="E483" s="196" t="n"/>
      <c r="F483" s="342" t="n"/>
      <c r="G483" s="202" t="inlineStr">
        <is>
          <t>No</t>
        </is>
      </c>
      <c r="H483" s="196" t="n"/>
      <c r="I483" s="201">
        <f>IF(A483="","",TEXT(A483,"yyyy-mm"))</f>
        <v/>
      </c>
    </row>
    <row r="484">
      <c r="A484" s="344" t="n"/>
      <c r="B484" s="196" t="n"/>
      <c r="C484" s="201">
        <f>IF(D484="","",IF(D484="Ingresos","Ingreso",IF(OR(D484="Gastos fijos",D484="Gastos variables",D484="Futuro"),"Gasto","Revisar")))</f>
        <v/>
      </c>
      <c r="D484" s="201">
        <f>IF(E484="","",IFERROR(VLOOKUP(E484,Listas!$F$2:$G$27,2,FALSE),"Revisar categoría"))</f>
        <v/>
      </c>
      <c r="E484" s="196" t="n"/>
      <c r="F484" s="342" t="n"/>
      <c r="G484" s="202" t="inlineStr">
        <is>
          <t>No</t>
        </is>
      </c>
      <c r="H484" s="196" t="n"/>
      <c r="I484" s="201">
        <f>IF(A484="","",TEXT(A484,"yyyy-mm"))</f>
        <v/>
      </c>
    </row>
    <row r="485">
      <c r="A485" s="344" t="n"/>
      <c r="B485" s="196" t="n"/>
      <c r="C485" s="201">
        <f>IF(D485="","",IF(D485="Ingresos","Ingreso",IF(OR(D485="Gastos fijos",D485="Gastos variables",D485="Futuro"),"Gasto","Revisar")))</f>
        <v/>
      </c>
      <c r="D485" s="201">
        <f>IF(E485="","",IFERROR(VLOOKUP(E485,Listas!$F$2:$G$27,2,FALSE),"Revisar categoría"))</f>
        <v/>
      </c>
      <c r="E485" s="196" t="n"/>
      <c r="F485" s="342" t="n"/>
      <c r="G485" s="202" t="inlineStr">
        <is>
          <t>No</t>
        </is>
      </c>
      <c r="H485" s="196" t="n"/>
      <c r="I485" s="201">
        <f>IF(A485="","",TEXT(A485,"yyyy-mm"))</f>
        <v/>
      </c>
    </row>
    <row r="486">
      <c r="A486" s="344" t="n"/>
      <c r="B486" s="196" t="n"/>
      <c r="C486" s="201">
        <f>IF(D486="","",IF(D486="Ingresos","Ingreso",IF(OR(D486="Gastos fijos",D486="Gastos variables",D486="Futuro"),"Gasto","Revisar")))</f>
        <v/>
      </c>
      <c r="D486" s="201">
        <f>IF(E486="","",IFERROR(VLOOKUP(E486,Listas!$F$2:$G$27,2,FALSE),"Revisar categoría"))</f>
        <v/>
      </c>
      <c r="E486" s="196" t="n"/>
      <c r="F486" s="342" t="n"/>
      <c r="G486" s="202" t="inlineStr">
        <is>
          <t>No</t>
        </is>
      </c>
      <c r="H486" s="196" t="n"/>
      <c r="I486" s="201">
        <f>IF(A486="","",TEXT(A486,"yyyy-mm"))</f>
        <v/>
      </c>
    </row>
    <row r="487">
      <c r="A487" s="344" t="n"/>
      <c r="B487" s="196" t="n"/>
      <c r="C487" s="201">
        <f>IF(D487="","",IF(D487="Ingresos","Ingreso",IF(OR(D487="Gastos fijos",D487="Gastos variables",D487="Futuro"),"Gasto","Revisar")))</f>
        <v/>
      </c>
      <c r="D487" s="201">
        <f>IF(E487="","",IFERROR(VLOOKUP(E487,Listas!$F$2:$G$27,2,FALSE),"Revisar categoría"))</f>
        <v/>
      </c>
      <c r="E487" s="196" t="n"/>
      <c r="F487" s="342" t="n"/>
      <c r="G487" s="202" t="inlineStr">
        <is>
          <t>No</t>
        </is>
      </c>
      <c r="H487" s="196" t="n"/>
      <c r="I487" s="201">
        <f>IF(A487="","",TEXT(A487,"yyyy-mm"))</f>
        <v/>
      </c>
    </row>
    <row r="488">
      <c r="A488" s="344" t="n"/>
      <c r="B488" s="196" t="n"/>
      <c r="C488" s="201">
        <f>IF(D488="","",IF(D488="Ingresos","Ingreso",IF(OR(D488="Gastos fijos",D488="Gastos variables",D488="Futuro"),"Gasto","Revisar")))</f>
        <v/>
      </c>
      <c r="D488" s="201">
        <f>IF(E488="","",IFERROR(VLOOKUP(E488,Listas!$F$2:$G$27,2,FALSE),"Revisar categoría"))</f>
        <v/>
      </c>
      <c r="E488" s="196" t="n"/>
      <c r="F488" s="342" t="n"/>
      <c r="G488" s="202" t="inlineStr">
        <is>
          <t>No</t>
        </is>
      </c>
      <c r="H488" s="196" t="n"/>
      <c r="I488" s="201">
        <f>IF(A488="","",TEXT(A488,"yyyy-mm"))</f>
        <v/>
      </c>
    </row>
    <row r="489">
      <c r="A489" s="344" t="n"/>
      <c r="B489" s="196" t="n"/>
      <c r="C489" s="201">
        <f>IF(D489="","",IF(D489="Ingresos","Ingreso",IF(OR(D489="Gastos fijos",D489="Gastos variables",D489="Futuro"),"Gasto","Revisar")))</f>
        <v/>
      </c>
      <c r="D489" s="201">
        <f>IF(E489="","",IFERROR(VLOOKUP(E489,Listas!$F$2:$G$27,2,FALSE),"Revisar categoría"))</f>
        <v/>
      </c>
      <c r="E489" s="196" t="n"/>
      <c r="F489" s="342" t="n"/>
      <c r="G489" s="202" t="inlineStr">
        <is>
          <t>No</t>
        </is>
      </c>
      <c r="H489" s="196" t="n"/>
      <c r="I489" s="201">
        <f>IF(A489="","",TEXT(A489,"yyyy-mm"))</f>
        <v/>
      </c>
    </row>
    <row r="490">
      <c r="A490" s="344" t="n"/>
      <c r="B490" s="196" t="n"/>
      <c r="C490" s="201">
        <f>IF(D490="","",IF(D490="Ingresos","Ingreso",IF(OR(D490="Gastos fijos",D490="Gastos variables",D490="Futuro"),"Gasto","Revisar")))</f>
        <v/>
      </c>
      <c r="D490" s="201">
        <f>IF(E490="","",IFERROR(VLOOKUP(E490,Listas!$F$2:$G$27,2,FALSE),"Revisar categoría"))</f>
        <v/>
      </c>
      <c r="E490" s="196" t="n"/>
      <c r="F490" s="342" t="n"/>
      <c r="G490" s="202" t="inlineStr">
        <is>
          <t>No</t>
        </is>
      </c>
      <c r="H490" s="196" t="n"/>
      <c r="I490" s="201">
        <f>IF(A490="","",TEXT(A490,"yyyy-mm"))</f>
        <v/>
      </c>
    </row>
    <row r="491">
      <c r="A491" s="344" t="n"/>
      <c r="B491" s="196" t="n"/>
      <c r="C491" s="201">
        <f>IF(D491="","",IF(D491="Ingresos","Ingreso",IF(OR(D491="Gastos fijos",D491="Gastos variables",D491="Futuro"),"Gasto","Revisar")))</f>
        <v/>
      </c>
      <c r="D491" s="201">
        <f>IF(E491="","",IFERROR(VLOOKUP(E491,Listas!$F$2:$G$27,2,FALSE),"Revisar categoría"))</f>
        <v/>
      </c>
      <c r="E491" s="196" t="n"/>
      <c r="F491" s="342" t="n"/>
      <c r="G491" s="202" t="inlineStr">
        <is>
          <t>No</t>
        </is>
      </c>
      <c r="H491" s="196" t="n"/>
      <c r="I491" s="201">
        <f>IF(A491="","",TEXT(A491,"yyyy-mm"))</f>
        <v/>
      </c>
    </row>
    <row r="492">
      <c r="A492" s="344" t="n"/>
      <c r="B492" s="196" t="n"/>
      <c r="C492" s="201">
        <f>IF(D492="","",IF(D492="Ingresos","Ingreso",IF(OR(D492="Gastos fijos",D492="Gastos variables",D492="Futuro"),"Gasto","Revisar")))</f>
        <v/>
      </c>
      <c r="D492" s="201">
        <f>IF(E492="","",IFERROR(VLOOKUP(E492,Listas!$F$2:$G$27,2,FALSE),"Revisar categoría"))</f>
        <v/>
      </c>
      <c r="E492" s="196" t="n"/>
      <c r="F492" s="342" t="n"/>
      <c r="G492" s="202" t="inlineStr">
        <is>
          <t>No</t>
        </is>
      </c>
      <c r="H492" s="196" t="n"/>
      <c r="I492" s="201">
        <f>IF(A492="","",TEXT(A492,"yyyy-mm"))</f>
        <v/>
      </c>
    </row>
    <row r="493">
      <c r="A493" s="344" t="n"/>
      <c r="B493" s="196" t="n"/>
      <c r="C493" s="201">
        <f>IF(D493="","",IF(D493="Ingresos","Ingreso",IF(OR(D493="Gastos fijos",D493="Gastos variables",D493="Futuro"),"Gasto","Revisar")))</f>
        <v/>
      </c>
      <c r="D493" s="201">
        <f>IF(E493="","",IFERROR(VLOOKUP(E493,Listas!$F$2:$G$27,2,FALSE),"Revisar categoría"))</f>
        <v/>
      </c>
      <c r="E493" s="196" t="n"/>
      <c r="F493" s="342" t="n"/>
      <c r="G493" s="202" t="inlineStr">
        <is>
          <t>No</t>
        </is>
      </c>
      <c r="H493" s="196" t="n"/>
      <c r="I493" s="201">
        <f>IF(A493="","",TEXT(A493,"yyyy-mm"))</f>
        <v/>
      </c>
    </row>
    <row r="494">
      <c r="A494" s="344" t="n"/>
      <c r="B494" s="196" t="n"/>
      <c r="C494" s="201">
        <f>IF(D494="","",IF(D494="Ingresos","Ingreso",IF(OR(D494="Gastos fijos",D494="Gastos variables",D494="Futuro"),"Gasto","Revisar")))</f>
        <v/>
      </c>
      <c r="D494" s="201">
        <f>IF(E494="","",IFERROR(VLOOKUP(E494,Listas!$F$2:$G$27,2,FALSE),"Revisar categoría"))</f>
        <v/>
      </c>
      <c r="E494" s="196" t="n"/>
      <c r="F494" s="342" t="n"/>
      <c r="G494" s="202" t="inlineStr">
        <is>
          <t>No</t>
        </is>
      </c>
      <c r="H494" s="196" t="n"/>
      <c r="I494" s="201">
        <f>IF(A494="","",TEXT(A494,"yyyy-mm"))</f>
        <v/>
      </c>
    </row>
    <row r="495">
      <c r="A495" s="344" t="n"/>
      <c r="B495" s="196" t="n"/>
      <c r="C495" s="201">
        <f>IF(D495="","",IF(D495="Ingresos","Ingreso",IF(OR(D495="Gastos fijos",D495="Gastos variables",D495="Futuro"),"Gasto","Revisar")))</f>
        <v/>
      </c>
      <c r="D495" s="201">
        <f>IF(E495="","",IFERROR(VLOOKUP(E495,Listas!$F$2:$G$27,2,FALSE),"Revisar categoría"))</f>
        <v/>
      </c>
      <c r="E495" s="196" t="n"/>
      <c r="F495" s="342" t="n"/>
      <c r="G495" s="202" t="inlineStr">
        <is>
          <t>No</t>
        </is>
      </c>
      <c r="H495" s="196" t="n"/>
      <c r="I495" s="201">
        <f>IF(A495="","",TEXT(A495,"yyyy-mm"))</f>
        <v/>
      </c>
    </row>
    <row r="496">
      <c r="A496" s="344" t="n"/>
      <c r="B496" s="196" t="n"/>
      <c r="C496" s="201">
        <f>IF(D496="","",IF(D496="Ingresos","Ingreso",IF(OR(D496="Gastos fijos",D496="Gastos variables",D496="Futuro"),"Gasto","Revisar")))</f>
        <v/>
      </c>
      <c r="D496" s="201">
        <f>IF(E496="","",IFERROR(VLOOKUP(E496,Listas!$F$2:$G$27,2,FALSE),"Revisar categoría"))</f>
        <v/>
      </c>
      <c r="E496" s="196" t="n"/>
      <c r="F496" s="342" t="n"/>
      <c r="G496" s="202" t="inlineStr">
        <is>
          <t>No</t>
        </is>
      </c>
      <c r="H496" s="196" t="n"/>
      <c r="I496" s="201">
        <f>IF(A496="","",TEXT(A496,"yyyy-mm"))</f>
        <v/>
      </c>
    </row>
    <row r="497">
      <c r="A497" s="344" t="n"/>
      <c r="B497" s="196" t="n"/>
      <c r="C497" s="201">
        <f>IF(D497="","",IF(D497="Ingresos","Ingreso",IF(OR(D497="Gastos fijos",D497="Gastos variables",D497="Futuro"),"Gasto","Revisar")))</f>
        <v/>
      </c>
      <c r="D497" s="201">
        <f>IF(E497="","",IFERROR(VLOOKUP(E497,Listas!$F$2:$G$27,2,FALSE),"Revisar categoría"))</f>
        <v/>
      </c>
      <c r="E497" s="196" t="n"/>
      <c r="F497" s="342" t="n"/>
      <c r="G497" s="202" t="inlineStr">
        <is>
          <t>No</t>
        </is>
      </c>
      <c r="H497" s="196" t="n"/>
      <c r="I497" s="201">
        <f>IF(A497="","",TEXT(A497,"yyyy-mm"))</f>
        <v/>
      </c>
    </row>
    <row r="498">
      <c r="A498" s="344" t="n"/>
      <c r="B498" s="196" t="n"/>
      <c r="C498" s="201">
        <f>IF(D498="","",IF(D498="Ingresos","Ingreso",IF(OR(D498="Gastos fijos",D498="Gastos variables",D498="Futuro"),"Gasto","Revisar")))</f>
        <v/>
      </c>
      <c r="D498" s="201">
        <f>IF(E498="","",IFERROR(VLOOKUP(E498,Listas!$F$2:$G$27,2,FALSE),"Revisar categoría"))</f>
        <v/>
      </c>
      <c r="E498" s="196" t="n"/>
      <c r="F498" s="342" t="n"/>
      <c r="G498" s="202" t="inlineStr">
        <is>
          <t>No</t>
        </is>
      </c>
      <c r="H498" s="196" t="n"/>
      <c r="I498" s="201">
        <f>IF(A498="","",TEXT(A498,"yyyy-mm"))</f>
        <v/>
      </c>
    </row>
    <row r="499">
      <c r="A499" s="344" t="n"/>
      <c r="B499" s="196" t="n"/>
      <c r="C499" s="201">
        <f>IF(D499="","",IF(D499="Ingresos","Ingreso",IF(OR(D499="Gastos fijos",D499="Gastos variables",D499="Futuro"),"Gasto","Revisar")))</f>
        <v/>
      </c>
      <c r="D499" s="201">
        <f>IF(E499="","",IFERROR(VLOOKUP(E499,Listas!$F$2:$G$27,2,FALSE),"Revisar categoría"))</f>
        <v/>
      </c>
      <c r="E499" s="196" t="n"/>
      <c r="F499" s="342" t="n"/>
      <c r="G499" s="202" t="inlineStr">
        <is>
          <t>No</t>
        </is>
      </c>
      <c r="H499" s="196" t="n"/>
      <c r="I499" s="201">
        <f>IF(A499="","",TEXT(A499,"yyyy-mm"))</f>
        <v/>
      </c>
    </row>
    <row r="500">
      <c r="A500" s="344" t="n"/>
      <c r="B500" s="196" t="n"/>
      <c r="C500" s="201">
        <f>IF(D500="","",IF(D500="Ingresos","Ingreso",IF(OR(D500="Gastos fijos",D500="Gastos variables",D500="Futuro"),"Gasto","Revisar")))</f>
        <v/>
      </c>
      <c r="D500" s="201">
        <f>IF(E500="","",IFERROR(VLOOKUP(E500,Listas!$F$2:$G$27,2,FALSE),"Revisar categoría"))</f>
        <v/>
      </c>
      <c r="E500" s="196" t="n"/>
      <c r="F500" s="342" t="n"/>
      <c r="G500" s="202" t="inlineStr">
        <is>
          <t>No</t>
        </is>
      </c>
      <c r="H500" s="196" t="n"/>
      <c r="I500" s="201">
        <f>IF(A500="","",TEXT(A500,"yyyy-mm"))</f>
        <v/>
      </c>
    </row>
    <row r="501">
      <c r="A501" s="344" t="n"/>
      <c r="B501" s="196" t="n"/>
      <c r="C501" s="201">
        <f>IF(D501="","",IF(D501="Ingresos","Ingreso",IF(OR(D501="Gastos fijos",D501="Gastos variables",D501="Futuro"),"Gasto","Revisar")))</f>
        <v/>
      </c>
      <c r="D501" s="201">
        <f>IF(E501="","",IFERROR(VLOOKUP(E501,Listas!$F$2:$G$27,2,FALSE),"Revisar categoría"))</f>
        <v/>
      </c>
      <c r="E501" s="196" t="n"/>
      <c r="F501" s="342" t="n"/>
      <c r="G501" s="202" t="inlineStr">
        <is>
          <t>No</t>
        </is>
      </c>
      <c r="H501" s="196" t="n"/>
      <c r="I501" s="201">
        <f>IF(A501="","",TEXT(A501,"yyyy-mm"))</f>
        <v/>
      </c>
    </row>
    <row r="502">
      <c r="A502" s="344" t="n"/>
      <c r="B502" s="196" t="n"/>
      <c r="C502" s="201">
        <f>IF(D502="","",IF(D502="Ingresos","Ingreso",IF(OR(D502="Gastos fijos",D502="Gastos variables",D502="Futuro"),"Gasto","Revisar")))</f>
        <v/>
      </c>
      <c r="D502" s="201">
        <f>IF(E502="","",IFERROR(VLOOKUP(E502,Listas!$F$2:$G$27,2,FALSE),"Revisar categoría"))</f>
        <v/>
      </c>
      <c r="E502" s="196" t="n"/>
      <c r="F502" s="342" t="n"/>
      <c r="G502" s="202" t="inlineStr">
        <is>
          <t>No</t>
        </is>
      </c>
      <c r="H502" s="196" t="n"/>
      <c r="I502" s="201">
        <f>IF(A502="","",TEXT(A502,"yyyy-mm"))</f>
        <v/>
      </c>
    </row>
  </sheetData>
  <mergeCells count="1">
    <mergeCell ref="A1:I1"/>
  </mergeCells>
  <conditionalFormatting sqref="D3:D502">
    <cfRule type="expression" priority="1" dxfId="0">
      <formula>$D3="Revisar categoría"</formula>
    </cfRule>
  </conditionalFormatting>
  <conditionalFormatting sqref="A3:F502">
    <cfRule type="expression" priority="2" dxfId="6">
      <formula>AND($E3&lt;&gt;"",$A3="")</formula>
    </cfRule>
    <cfRule type="expression" priority="3" dxfId="6">
      <formula>AND($E3&lt;&gt;"",$F3="")</formula>
    </cfRule>
  </conditionalFormatting>
  <dataValidations count="6">
    <dataValidation sqref="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showDropDown="0" showInputMessage="0" showErrorMessage="0" allowBlank="1" errorTitle="Categoría no reconocida" error="Elige una categoría de la lista. Si no encaja, usa 'Otros fijos' o 'Otros variables'." promptTitle="Categoría" prompt="Elige una categoría" type="list">
      <formula1>Listas!$C$2:$C$27</formula1>
    </dataValidation>
    <dataValidation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showDropDown="0" showInputMessage="0" showErrorMessage="0" allowBlank="0" error="Elige Sí o No" type="list">
      <formula1>"Sí,No"</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F502" showDropDown="0" showInputMessage="0" showErrorMessage="0" allowBlank="0" error="El importe debe ser un número mayor o igual a 0" type="decimal" operator="greaterThanOrEqual">
      <formula1>0</formula1>
    </dataValidation>
    <dataValidation sqref="E3:E502" showDropDown="0" showInputMessage="0" showErrorMessage="1" allowBlank="1" errorTitle="Categoría no válida" error="Elige una categoría de la lista. Si no encaja, usa Otros fijos u Otros variables." type="list" errorStyle="warning">
      <formula1>Listas!$F$2:$F$27</formula1>
    </dataValidation>
    <dataValidation sqref="G3:G502" showDropDown="0" showInputMessage="0" showErrorMessage="0" allowBlank="0" type="list">
      <formula1>"Sí,No"</formula1>
    </dataValidation>
    <dataValidation sqref="F3:F502" showDropDown="0" showInputMessage="0" showErrorMessage="1" allowBlank="1" errorTitle="Importe no válido" error="Introduce un importe positivo. El tipo de movimiento lo decide la categoría." type="decimal" errorStyle="warning" operator="greaterThan">
      <formula1>0</formula1>
    </dataValidation>
  </dataValidations>
  <pageMargins left="0.7" right="0.7" top="0.75" bottom="0.75" header="0.3" footer="0.3"/>
</worksheet>
</file>

<file path=xl/worksheets/sheet5.xml><?xml version="1.0" encoding="utf-8"?>
<worksheet xmlns="http://schemas.openxmlformats.org/spreadsheetml/2006/main">
  <sheetPr>
    <tabColor rgb="009B59B6"/>
    <outlinePr summaryBelow="1" summaryRight="1"/>
    <pageSetUpPr/>
  </sheetPr>
  <dimension ref="A1:I28"/>
  <sheetViews>
    <sheetView workbookViewId="0">
      <selection activeCell="A1" sqref="A1"/>
    </sheetView>
  </sheetViews>
  <sheetFormatPr baseColWidth="8" defaultRowHeight="15"/>
  <cols>
    <col width="14" customWidth="1" style="246" min="1" max="1"/>
    <col width="12" customWidth="1" style="246" min="2" max="2"/>
    <col width="15" customWidth="1" style="246" min="3" max="3"/>
    <col width="15" customWidth="1" style="246" min="4" max="4"/>
    <col width="18" customWidth="1" style="246" min="5" max="5"/>
    <col width="18" customWidth="1" style="246" min="6" max="6"/>
    <col width="14" customWidth="1" style="246" min="7" max="7"/>
    <col width="11" customWidth="1" style="246" min="8" max="8"/>
    <col width="14" customWidth="1" style="246" min="9" max="9"/>
  </cols>
  <sheetData>
    <row r="1" ht="24" customHeight="1" s="246">
      <c r="A1" s="172" t="inlineStr">
        <is>
          <t>Evolución automática · 24 meses hasta el mes seleccionado · El Inversor Junior · v2.5 UX</t>
        </is>
      </c>
      <c r="B1" s="53" t="n"/>
      <c r="C1" s="53" t="n"/>
      <c r="D1" s="53" t="n"/>
      <c r="E1" s="53" t="n"/>
      <c r="F1" s="53" t="n"/>
      <c r="G1" s="53" t="n"/>
      <c r="H1" s="53" t="n"/>
      <c r="I1" s="53" t="n"/>
    </row>
    <row r="2">
      <c r="A2" s="207" t="inlineStr">
        <is>
          <t>Mes final</t>
        </is>
      </c>
      <c r="B2" s="242">
        <f>Inicio!$B$5</f>
        <v/>
      </c>
      <c r="C2" s="245" t="inlineStr">
        <is>
          <t>Clave mes</t>
        </is>
      </c>
      <c r="D2" s="245">
        <f>Inicio!$J$5</f>
        <v/>
      </c>
      <c r="E2" s="152" t="n"/>
      <c r="F2" s="152" t="n"/>
      <c r="G2" s="152" t="n"/>
      <c r="H2" s="152" t="n"/>
      <c r="I2" s="152" t="n"/>
    </row>
    <row r="3" ht="25" customHeight="1" s="246">
      <c r="A3" s="55" t="inlineStr">
        <is>
          <t>No cambies esta hoja: toma el mes elegido en Inicio y muestra los 24 meses terminando en ese mes.</t>
        </is>
      </c>
      <c r="B3" s="53" t="n"/>
      <c r="C3" s="53" t="n"/>
      <c r="D3" s="53" t="n"/>
      <c r="E3" s="53" t="n"/>
      <c r="F3" s="53" t="n"/>
      <c r="G3" s="53" t="n"/>
      <c r="H3" s="53" t="n"/>
      <c r="I3" s="53" t="n"/>
    </row>
    <row r="4" ht="30" customHeight="1" s="246">
      <c r="A4" s="78" t="inlineStr">
        <is>
          <t>Mes</t>
        </is>
      </c>
      <c r="B4" s="78" t="inlineStr">
        <is>
          <t>Clave</t>
        </is>
      </c>
      <c r="C4" s="78" t="inlineStr">
        <is>
          <t>Ingresos (€)</t>
        </is>
      </c>
      <c r="D4" s="78" t="inlineStr">
        <is>
          <t>Gastos fijos (€)</t>
        </is>
      </c>
      <c r="E4" s="78" t="inlineStr">
        <is>
          <t>Gastos variables (€)</t>
        </is>
      </c>
      <c r="F4" s="78" t="inlineStr">
        <is>
          <t>Futuro reservado (€)</t>
        </is>
      </c>
      <c r="G4" s="78" t="inlineStr">
        <is>
          <t>Saldo (€)</t>
        </is>
      </c>
      <c r="H4" s="78" t="inlineStr">
        <is>
          <t>% Futuro</t>
        </is>
      </c>
      <c r="I4" s="78" t="inlineStr">
        <is>
          <t>Estado</t>
        </is>
      </c>
    </row>
    <row r="5">
      <c r="A5" s="209">
        <f>DATE(VALUE(LEFT(Inicio!$J$5,4)),VALUE(RIGHT(Inicio!$J$5,2))-23+ROW(A1)-1,1)</f>
        <v/>
      </c>
      <c r="B5" s="210">
        <f>TEXT(A5,"yyyy-mm")</f>
        <v/>
      </c>
      <c r="C5" s="343">
        <f>SUMIFS(Movimientos!$F$3:$F$502,Movimientos!$D$3:$D$502,"Ingresos",Movimientos!$I$3:$I$502,$B5)</f>
        <v/>
      </c>
      <c r="D5" s="343">
        <f>SUMIFS(Movimientos!$F$3:$F$502,Movimientos!$D$3:$D$502,"Gastos fijos",Movimientos!$I$3:$I$502,$B5)</f>
        <v/>
      </c>
      <c r="E5" s="343">
        <f>SUMIFS(Movimientos!$F$3:$F$502,Movimientos!$D$3:$D$502,"Gastos variables",Movimientos!$I$3:$I$502,$B5)</f>
        <v/>
      </c>
      <c r="F5" s="343">
        <f>SUMIFS(Movimientos!$F$3:$F$502,Movimientos!$D$3:$D$502,"Futuro",Movimientos!$I$3:$I$502,$B5)</f>
        <v/>
      </c>
      <c r="G5" s="343">
        <f>C5-D5-E5-F5</f>
        <v/>
      </c>
      <c r="H5" s="211">
        <f>IF(C5=0,0,F5/C5)</f>
        <v/>
      </c>
      <c r="I5" s="191">
        <f>IF(C5=0,"Sin datos",IF(G5&lt;0,"Revisar",IF(F5=0,"Sin futuro","En marcha")))</f>
        <v/>
      </c>
    </row>
    <row r="6">
      <c r="A6" s="209">
        <f>DATE(VALUE(LEFT(Inicio!$J$5,4)),VALUE(RIGHT(Inicio!$J$5,2))-23+ROW(A2)-1,1)</f>
        <v/>
      </c>
      <c r="B6" s="210">
        <f>TEXT(A6,"yyyy-mm")</f>
        <v/>
      </c>
      <c r="C6" s="343">
        <f>SUMIFS(Movimientos!$F$3:$F$502,Movimientos!$D$3:$D$502,"Ingresos",Movimientos!$I$3:$I$502,$B6)</f>
        <v/>
      </c>
      <c r="D6" s="343">
        <f>SUMIFS(Movimientos!$F$3:$F$502,Movimientos!$D$3:$D$502,"Gastos fijos",Movimientos!$I$3:$I$502,$B6)</f>
        <v/>
      </c>
      <c r="E6" s="343">
        <f>SUMIFS(Movimientos!$F$3:$F$502,Movimientos!$D$3:$D$502,"Gastos variables",Movimientos!$I$3:$I$502,$B6)</f>
        <v/>
      </c>
      <c r="F6" s="343">
        <f>SUMIFS(Movimientos!$F$3:$F$502,Movimientos!$D$3:$D$502,"Futuro",Movimientos!$I$3:$I$502,$B6)</f>
        <v/>
      </c>
      <c r="G6" s="343">
        <f>C6-D6-E6-F6</f>
        <v/>
      </c>
      <c r="H6" s="211">
        <f>IF(C6=0,0,F6/C6)</f>
        <v/>
      </c>
      <c r="I6" s="191">
        <f>IF(C6=0,"Sin datos",IF(G6&lt;0,"Revisar",IF(F6=0,"Sin futuro","En marcha")))</f>
        <v/>
      </c>
    </row>
    <row r="7">
      <c r="A7" s="209">
        <f>DATE(VALUE(LEFT(Inicio!$J$5,4)),VALUE(RIGHT(Inicio!$J$5,2))-23+ROW(A3)-1,1)</f>
        <v/>
      </c>
      <c r="B7" s="210">
        <f>TEXT(A7,"yyyy-mm")</f>
        <v/>
      </c>
      <c r="C7" s="343">
        <f>SUMIFS(Movimientos!$F$3:$F$502,Movimientos!$D$3:$D$502,"Ingresos",Movimientos!$I$3:$I$502,$B7)</f>
        <v/>
      </c>
      <c r="D7" s="343">
        <f>SUMIFS(Movimientos!$F$3:$F$502,Movimientos!$D$3:$D$502,"Gastos fijos",Movimientos!$I$3:$I$502,$B7)</f>
        <v/>
      </c>
      <c r="E7" s="343">
        <f>SUMIFS(Movimientos!$F$3:$F$502,Movimientos!$D$3:$D$502,"Gastos variables",Movimientos!$I$3:$I$502,$B7)</f>
        <v/>
      </c>
      <c r="F7" s="343">
        <f>SUMIFS(Movimientos!$F$3:$F$502,Movimientos!$D$3:$D$502,"Futuro",Movimientos!$I$3:$I$502,$B7)</f>
        <v/>
      </c>
      <c r="G7" s="343">
        <f>C7-D7-E7-F7</f>
        <v/>
      </c>
      <c r="H7" s="211">
        <f>IF(C7=0,0,F7/C7)</f>
        <v/>
      </c>
      <c r="I7" s="191">
        <f>IF(C7=0,"Sin datos",IF(G7&lt;0,"Revisar",IF(F7=0,"Sin futuro","En marcha")))</f>
        <v/>
      </c>
    </row>
    <row r="8">
      <c r="A8" s="209">
        <f>DATE(VALUE(LEFT(Inicio!$J$5,4)),VALUE(RIGHT(Inicio!$J$5,2))-23+ROW(A4)-1,1)</f>
        <v/>
      </c>
      <c r="B8" s="210">
        <f>TEXT(A8,"yyyy-mm")</f>
        <v/>
      </c>
      <c r="C8" s="343">
        <f>SUMIFS(Movimientos!$F$3:$F$502,Movimientos!$D$3:$D$502,"Ingresos",Movimientos!$I$3:$I$502,$B8)</f>
        <v/>
      </c>
      <c r="D8" s="343">
        <f>SUMIFS(Movimientos!$F$3:$F$502,Movimientos!$D$3:$D$502,"Gastos fijos",Movimientos!$I$3:$I$502,$B8)</f>
        <v/>
      </c>
      <c r="E8" s="343">
        <f>SUMIFS(Movimientos!$F$3:$F$502,Movimientos!$D$3:$D$502,"Gastos variables",Movimientos!$I$3:$I$502,$B8)</f>
        <v/>
      </c>
      <c r="F8" s="343">
        <f>SUMIFS(Movimientos!$F$3:$F$502,Movimientos!$D$3:$D$502,"Futuro",Movimientos!$I$3:$I$502,$B8)</f>
        <v/>
      </c>
      <c r="G8" s="343">
        <f>C8-D8-E8-F8</f>
        <v/>
      </c>
      <c r="H8" s="211">
        <f>IF(C8=0,0,F8/C8)</f>
        <v/>
      </c>
      <c r="I8" s="191">
        <f>IF(C8=0,"Sin datos",IF(G8&lt;0,"Revisar",IF(F8=0,"Sin futuro","En marcha")))</f>
        <v/>
      </c>
    </row>
    <row r="9">
      <c r="A9" s="209">
        <f>DATE(VALUE(LEFT(Inicio!$J$5,4)),VALUE(RIGHT(Inicio!$J$5,2))-23+ROW(A5)-1,1)</f>
        <v/>
      </c>
      <c r="B9" s="210">
        <f>TEXT(A9,"yyyy-mm")</f>
        <v/>
      </c>
      <c r="C9" s="343">
        <f>SUMIFS(Movimientos!$F$3:$F$502,Movimientos!$D$3:$D$502,"Ingresos",Movimientos!$I$3:$I$502,$B9)</f>
        <v/>
      </c>
      <c r="D9" s="343">
        <f>SUMIFS(Movimientos!$F$3:$F$502,Movimientos!$D$3:$D$502,"Gastos fijos",Movimientos!$I$3:$I$502,$B9)</f>
        <v/>
      </c>
      <c r="E9" s="343">
        <f>SUMIFS(Movimientos!$F$3:$F$502,Movimientos!$D$3:$D$502,"Gastos variables",Movimientos!$I$3:$I$502,$B9)</f>
        <v/>
      </c>
      <c r="F9" s="343">
        <f>SUMIFS(Movimientos!$F$3:$F$502,Movimientos!$D$3:$D$502,"Futuro",Movimientos!$I$3:$I$502,$B9)</f>
        <v/>
      </c>
      <c r="G9" s="343">
        <f>C9-D9-E9-F9</f>
        <v/>
      </c>
      <c r="H9" s="211">
        <f>IF(C9=0,0,F9/C9)</f>
        <v/>
      </c>
      <c r="I9" s="191">
        <f>IF(C9=0,"Sin datos",IF(G9&lt;0,"Revisar",IF(F9=0,"Sin futuro","En marcha")))</f>
        <v/>
      </c>
    </row>
    <row r="10">
      <c r="A10" s="209">
        <f>DATE(VALUE(LEFT(Inicio!$J$5,4)),VALUE(RIGHT(Inicio!$J$5,2))-23+ROW(A6)-1,1)</f>
        <v/>
      </c>
      <c r="B10" s="210">
        <f>TEXT(A10,"yyyy-mm")</f>
        <v/>
      </c>
      <c r="C10" s="343">
        <f>SUMIFS(Movimientos!$F$3:$F$502,Movimientos!$D$3:$D$502,"Ingresos",Movimientos!$I$3:$I$502,$B10)</f>
        <v/>
      </c>
      <c r="D10" s="343">
        <f>SUMIFS(Movimientos!$F$3:$F$502,Movimientos!$D$3:$D$502,"Gastos fijos",Movimientos!$I$3:$I$502,$B10)</f>
        <v/>
      </c>
      <c r="E10" s="343">
        <f>SUMIFS(Movimientos!$F$3:$F$502,Movimientos!$D$3:$D$502,"Gastos variables",Movimientos!$I$3:$I$502,$B10)</f>
        <v/>
      </c>
      <c r="F10" s="343">
        <f>SUMIFS(Movimientos!$F$3:$F$502,Movimientos!$D$3:$D$502,"Futuro",Movimientos!$I$3:$I$502,$B10)</f>
        <v/>
      </c>
      <c r="G10" s="343">
        <f>C10-D10-E10-F10</f>
        <v/>
      </c>
      <c r="H10" s="211">
        <f>IF(C10=0,0,F10/C10)</f>
        <v/>
      </c>
      <c r="I10" s="191">
        <f>IF(C10=0,"Sin datos",IF(G10&lt;0,"Revisar",IF(F10=0,"Sin futuro","En marcha")))</f>
        <v/>
      </c>
    </row>
    <row r="11">
      <c r="A11" s="209">
        <f>DATE(VALUE(LEFT(Inicio!$J$5,4)),VALUE(RIGHT(Inicio!$J$5,2))-23+ROW(A7)-1,1)</f>
        <v/>
      </c>
      <c r="B11" s="210">
        <f>TEXT(A11,"yyyy-mm")</f>
        <v/>
      </c>
      <c r="C11" s="343">
        <f>SUMIFS(Movimientos!$F$3:$F$502,Movimientos!$D$3:$D$502,"Ingresos",Movimientos!$I$3:$I$502,$B11)</f>
        <v/>
      </c>
      <c r="D11" s="343">
        <f>SUMIFS(Movimientos!$F$3:$F$502,Movimientos!$D$3:$D$502,"Gastos fijos",Movimientos!$I$3:$I$502,$B11)</f>
        <v/>
      </c>
      <c r="E11" s="343">
        <f>SUMIFS(Movimientos!$F$3:$F$502,Movimientos!$D$3:$D$502,"Gastos variables",Movimientos!$I$3:$I$502,$B11)</f>
        <v/>
      </c>
      <c r="F11" s="343">
        <f>SUMIFS(Movimientos!$F$3:$F$502,Movimientos!$D$3:$D$502,"Futuro",Movimientos!$I$3:$I$502,$B11)</f>
        <v/>
      </c>
      <c r="G11" s="343">
        <f>C11-D11-E11-F11</f>
        <v/>
      </c>
      <c r="H11" s="211">
        <f>IF(C11=0,0,F11/C11)</f>
        <v/>
      </c>
      <c r="I11" s="191">
        <f>IF(C11=0,"Sin datos",IF(G11&lt;0,"Revisar",IF(F11=0,"Sin futuro","En marcha")))</f>
        <v/>
      </c>
    </row>
    <row r="12">
      <c r="A12" s="209">
        <f>DATE(VALUE(LEFT(Inicio!$J$5,4)),VALUE(RIGHT(Inicio!$J$5,2))-23+ROW(A8)-1,1)</f>
        <v/>
      </c>
      <c r="B12" s="210">
        <f>TEXT(A12,"yyyy-mm")</f>
        <v/>
      </c>
      <c r="C12" s="343">
        <f>SUMIFS(Movimientos!$F$3:$F$502,Movimientos!$D$3:$D$502,"Ingresos",Movimientos!$I$3:$I$502,$B12)</f>
        <v/>
      </c>
      <c r="D12" s="343">
        <f>SUMIFS(Movimientos!$F$3:$F$502,Movimientos!$D$3:$D$502,"Gastos fijos",Movimientos!$I$3:$I$502,$B12)</f>
        <v/>
      </c>
      <c r="E12" s="343">
        <f>SUMIFS(Movimientos!$F$3:$F$502,Movimientos!$D$3:$D$502,"Gastos variables",Movimientos!$I$3:$I$502,$B12)</f>
        <v/>
      </c>
      <c r="F12" s="343">
        <f>SUMIFS(Movimientos!$F$3:$F$502,Movimientos!$D$3:$D$502,"Futuro",Movimientos!$I$3:$I$502,$B12)</f>
        <v/>
      </c>
      <c r="G12" s="343">
        <f>C12-D12-E12-F12</f>
        <v/>
      </c>
      <c r="H12" s="211">
        <f>IF(C12=0,0,F12/C12)</f>
        <v/>
      </c>
      <c r="I12" s="191">
        <f>IF(C12=0,"Sin datos",IF(G12&lt;0,"Revisar",IF(F12=0,"Sin futuro","En marcha")))</f>
        <v/>
      </c>
    </row>
    <row r="13">
      <c r="A13" s="209">
        <f>DATE(VALUE(LEFT(Inicio!$J$5,4)),VALUE(RIGHT(Inicio!$J$5,2))-23+ROW(A9)-1,1)</f>
        <v/>
      </c>
      <c r="B13" s="210">
        <f>TEXT(A13,"yyyy-mm")</f>
        <v/>
      </c>
      <c r="C13" s="343">
        <f>SUMIFS(Movimientos!$F$3:$F$502,Movimientos!$D$3:$D$502,"Ingresos",Movimientos!$I$3:$I$502,$B13)</f>
        <v/>
      </c>
      <c r="D13" s="343">
        <f>SUMIFS(Movimientos!$F$3:$F$502,Movimientos!$D$3:$D$502,"Gastos fijos",Movimientos!$I$3:$I$502,$B13)</f>
        <v/>
      </c>
      <c r="E13" s="343">
        <f>SUMIFS(Movimientos!$F$3:$F$502,Movimientos!$D$3:$D$502,"Gastos variables",Movimientos!$I$3:$I$502,$B13)</f>
        <v/>
      </c>
      <c r="F13" s="343">
        <f>SUMIFS(Movimientos!$F$3:$F$502,Movimientos!$D$3:$D$502,"Futuro",Movimientos!$I$3:$I$502,$B13)</f>
        <v/>
      </c>
      <c r="G13" s="343">
        <f>C13-D13-E13-F13</f>
        <v/>
      </c>
      <c r="H13" s="211">
        <f>IF(C13=0,0,F13/C13)</f>
        <v/>
      </c>
      <c r="I13" s="191">
        <f>IF(C13=0,"Sin datos",IF(G13&lt;0,"Revisar",IF(F13=0,"Sin futuro","En marcha")))</f>
        <v/>
      </c>
    </row>
    <row r="14">
      <c r="A14" s="209">
        <f>DATE(VALUE(LEFT(Inicio!$J$5,4)),VALUE(RIGHT(Inicio!$J$5,2))-23+ROW(A10)-1,1)</f>
        <v/>
      </c>
      <c r="B14" s="210">
        <f>TEXT(A14,"yyyy-mm")</f>
        <v/>
      </c>
      <c r="C14" s="343">
        <f>SUMIFS(Movimientos!$F$3:$F$502,Movimientos!$D$3:$D$502,"Ingresos",Movimientos!$I$3:$I$502,$B14)</f>
        <v/>
      </c>
      <c r="D14" s="343">
        <f>SUMIFS(Movimientos!$F$3:$F$502,Movimientos!$D$3:$D$502,"Gastos fijos",Movimientos!$I$3:$I$502,$B14)</f>
        <v/>
      </c>
      <c r="E14" s="343">
        <f>SUMIFS(Movimientos!$F$3:$F$502,Movimientos!$D$3:$D$502,"Gastos variables",Movimientos!$I$3:$I$502,$B14)</f>
        <v/>
      </c>
      <c r="F14" s="343">
        <f>SUMIFS(Movimientos!$F$3:$F$502,Movimientos!$D$3:$D$502,"Futuro",Movimientos!$I$3:$I$502,$B14)</f>
        <v/>
      </c>
      <c r="G14" s="343">
        <f>C14-D14-E14-F14</f>
        <v/>
      </c>
      <c r="H14" s="211">
        <f>IF(C14=0,0,F14/C14)</f>
        <v/>
      </c>
      <c r="I14" s="191">
        <f>IF(C14=0,"Sin datos",IF(G14&lt;0,"Revisar",IF(F14=0,"Sin futuro","En marcha")))</f>
        <v/>
      </c>
    </row>
    <row r="15">
      <c r="A15" s="209">
        <f>DATE(VALUE(LEFT(Inicio!$J$5,4)),VALUE(RIGHT(Inicio!$J$5,2))-23+ROW(A11)-1,1)</f>
        <v/>
      </c>
      <c r="B15" s="210">
        <f>TEXT(A15,"yyyy-mm")</f>
        <v/>
      </c>
      <c r="C15" s="343">
        <f>SUMIFS(Movimientos!$F$3:$F$502,Movimientos!$D$3:$D$502,"Ingresos",Movimientos!$I$3:$I$502,$B15)</f>
        <v/>
      </c>
      <c r="D15" s="343">
        <f>SUMIFS(Movimientos!$F$3:$F$502,Movimientos!$D$3:$D$502,"Gastos fijos",Movimientos!$I$3:$I$502,$B15)</f>
        <v/>
      </c>
      <c r="E15" s="343">
        <f>SUMIFS(Movimientos!$F$3:$F$502,Movimientos!$D$3:$D$502,"Gastos variables",Movimientos!$I$3:$I$502,$B15)</f>
        <v/>
      </c>
      <c r="F15" s="343">
        <f>SUMIFS(Movimientos!$F$3:$F$502,Movimientos!$D$3:$D$502,"Futuro",Movimientos!$I$3:$I$502,$B15)</f>
        <v/>
      </c>
      <c r="G15" s="343">
        <f>C15-D15-E15-F15</f>
        <v/>
      </c>
      <c r="H15" s="211">
        <f>IF(C15=0,0,F15/C15)</f>
        <v/>
      </c>
      <c r="I15" s="191">
        <f>IF(C15=0,"Sin datos",IF(G15&lt;0,"Revisar",IF(F15=0,"Sin futuro","En marcha")))</f>
        <v/>
      </c>
    </row>
    <row r="16">
      <c r="A16" s="209">
        <f>DATE(VALUE(LEFT(Inicio!$J$5,4)),VALUE(RIGHT(Inicio!$J$5,2))-23+ROW(A12)-1,1)</f>
        <v/>
      </c>
      <c r="B16" s="210">
        <f>TEXT(A16,"yyyy-mm")</f>
        <v/>
      </c>
      <c r="C16" s="343">
        <f>SUMIFS(Movimientos!$F$3:$F$502,Movimientos!$D$3:$D$502,"Ingresos",Movimientos!$I$3:$I$502,$B16)</f>
        <v/>
      </c>
      <c r="D16" s="343">
        <f>SUMIFS(Movimientos!$F$3:$F$502,Movimientos!$D$3:$D$502,"Gastos fijos",Movimientos!$I$3:$I$502,$B16)</f>
        <v/>
      </c>
      <c r="E16" s="343">
        <f>SUMIFS(Movimientos!$F$3:$F$502,Movimientos!$D$3:$D$502,"Gastos variables",Movimientos!$I$3:$I$502,$B16)</f>
        <v/>
      </c>
      <c r="F16" s="343">
        <f>SUMIFS(Movimientos!$F$3:$F$502,Movimientos!$D$3:$D$502,"Futuro",Movimientos!$I$3:$I$502,$B16)</f>
        <v/>
      </c>
      <c r="G16" s="343">
        <f>C16-D16-E16-F16</f>
        <v/>
      </c>
      <c r="H16" s="211">
        <f>IF(C16=0,0,F16/C16)</f>
        <v/>
      </c>
      <c r="I16" s="191">
        <f>IF(C16=0,"Sin datos",IF(G16&lt;0,"Revisar",IF(F16=0,"Sin futuro","En marcha")))</f>
        <v/>
      </c>
    </row>
    <row r="17">
      <c r="A17" s="209">
        <f>DATE(VALUE(LEFT(Inicio!$J$5,4)),VALUE(RIGHT(Inicio!$J$5,2))-23+ROW(A13)-1,1)</f>
        <v/>
      </c>
      <c r="B17" s="210">
        <f>TEXT(A17,"yyyy-mm")</f>
        <v/>
      </c>
      <c r="C17" s="343">
        <f>SUMIFS(Movimientos!$F$3:$F$502,Movimientos!$D$3:$D$502,"Ingresos",Movimientos!$I$3:$I$502,$B17)</f>
        <v/>
      </c>
      <c r="D17" s="343">
        <f>SUMIFS(Movimientos!$F$3:$F$502,Movimientos!$D$3:$D$502,"Gastos fijos",Movimientos!$I$3:$I$502,$B17)</f>
        <v/>
      </c>
      <c r="E17" s="343">
        <f>SUMIFS(Movimientos!$F$3:$F$502,Movimientos!$D$3:$D$502,"Gastos variables",Movimientos!$I$3:$I$502,$B17)</f>
        <v/>
      </c>
      <c r="F17" s="343">
        <f>SUMIFS(Movimientos!$F$3:$F$502,Movimientos!$D$3:$D$502,"Futuro",Movimientos!$I$3:$I$502,$B17)</f>
        <v/>
      </c>
      <c r="G17" s="343">
        <f>C17-D17-E17-F17</f>
        <v/>
      </c>
      <c r="H17" s="211">
        <f>IF(C17=0,0,F17/C17)</f>
        <v/>
      </c>
      <c r="I17" s="191">
        <f>IF(C17=0,"Sin datos",IF(G17&lt;0,"Revisar",IF(F17=0,"Sin futuro","En marcha")))</f>
        <v/>
      </c>
    </row>
    <row r="18">
      <c r="A18" s="209">
        <f>DATE(VALUE(LEFT(Inicio!$J$5,4)),VALUE(RIGHT(Inicio!$J$5,2))-23+ROW(A14)-1,1)</f>
        <v/>
      </c>
      <c r="B18" s="210">
        <f>TEXT(A18,"yyyy-mm")</f>
        <v/>
      </c>
      <c r="C18" s="343">
        <f>SUMIFS(Movimientos!$F$3:$F$502,Movimientos!$D$3:$D$502,"Ingresos",Movimientos!$I$3:$I$502,$B18)</f>
        <v/>
      </c>
      <c r="D18" s="343">
        <f>SUMIFS(Movimientos!$F$3:$F$502,Movimientos!$D$3:$D$502,"Gastos fijos",Movimientos!$I$3:$I$502,$B18)</f>
        <v/>
      </c>
      <c r="E18" s="343">
        <f>SUMIFS(Movimientos!$F$3:$F$502,Movimientos!$D$3:$D$502,"Gastos variables",Movimientos!$I$3:$I$502,$B18)</f>
        <v/>
      </c>
      <c r="F18" s="343">
        <f>SUMIFS(Movimientos!$F$3:$F$502,Movimientos!$D$3:$D$502,"Futuro",Movimientos!$I$3:$I$502,$B18)</f>
        <v/>
      </c>
      <c r="G18" s="343">
        <f>C18-D18-E18-F18</f>
        <v/>
      </c>
      <c r="H18" s="211">
        <f>IF(C18=0,0,F18/C18)</f>
        <v/>
      </c>
      <c r="I18" s="191">
        <f>IF(C18=0,"Sin datos",IF(G18&lt;0,"Revisar",IF(F18=0,"Sin futuro","En marcha")))</f>
        <v/>
      </c>
    </row>
    <row r="19">
      <c r="A19" s="209">
        <f>DATE(VALUE(LEFT(Inicio!$J$5,4)),VALUE(RIGHT(Inicio!$J$5,2))-23+ROW(A15)-1,1)</f>
        <v/>
      </c>
      <c r="B19" s="210">
        <f>TEXT(A19,"yyyy-mm")</f>
        <v/>
      </c>
      <c r="C19" s="343">
        <f>SUMIFS(Movimientos!$F$3:$F$502,Movimientos!$D$3:$D$502,"Ingresos",Movimientos!$I$3:$I$502,$B19)</f>
        <v/>
      </c>
      <c r="D19" s="343">
        <f>SUMIFS(Movimientos!$F$3:$F$502,Movimientos!$D$3:$D$502,"Gastos fijos",Movimientos!$I$3:$I$502,$B19)</f>
        <v/>
      </c>
      <c r="E19" s="343">
        <f>SUMIFS(Movimientos!$F$3:$F$502,Movimientos!$D$3:$D$502,"Gastos variables",Movimientos!$I$3:$I$502,$B19)</f>
        <v/>
      </c>
      <c r="F19" s="343">
        <f>SUMIFS(Movimientos!$F$3:$F$502,Movimientos!$D$3:$D$502,"Futuro",Movimientos!$I$3:$I$502,$B19)</f>
        <v/>
      </c>
      <c r="G19" s="343">
        <f>C19-D19-E19-F19</f>
        <v/>
      </c>
      <c r="H19" s="211">
        <f>IF(C19=0,0,F19/C19)</f>
        <v/>
      </c>
      <c r="I19" s="191">
        <f>IF(C19=0,"Sin datos",IF(G19&lt;0,"Revisar",IF(F19=0,"Sin futuro","En marcha")))</f>
        <v/>
      </c>
    </row>
    <row r="20">
      <c r="A20" s="209">
        <f>DATE(VALUE(LEFT(Inicio!$J$5,4)),VALUE(RIGHT(Inicio!$J$5,2))-23+ROW(A16)-1,1)</f>
        <v/>
      </c>
      <c r="B20" s="210">
        <f>TEXT(A20,"yyyy-mm")</f>
        <v/>
      </c>
      <c r="C20" s="343">
        <f>SUMIFS(Movimientos!$F$3:$F$502,Movimientos!$D$3:$D$502,"Ingresos",Movimientos!$I$3:$I$502,$B20)</f>
        <v/>
      </c>
      <c r="D20" s="343">
        <f>SUMIFS(Movimientos!$F$3:$F$502,Movimientos!$D$3:$D$502,"Gastos fijos",Movimientos!$I$3:$I$502,$B20)</f>
        <v/>
      </c>
      <c r="E20" s="343">
        <f>SUMIFS(Movimientos!$F$3:$F$502,Movimientos!$D$3:$D$502,"Gastos variables",Movimientos!$I$3:$I$502,$B20)</f>
        <v/>
      </c>
      <c r="F20" s="343">
        <f>SUMIFS(Movimientos!$F$3:$F$502,Movimientos!$D$3:$D$502,"Futuro",Movimientos!$I$3:$I$502,$B20)</f>
        <v/>
      </c>
      <c r="G20" s="343">
        <f>C20-D20-E20-F20</f>
        <v/>
      </c>
      <c r="H20" s="211">
        <f>IF(C20=0,0,F20/C20)</f>
        <v/>
      </c>
      <c r="I20" s="191">
        <f>IF(C20=0,"Sin datos",IF(G20&lt;0,"Revisar",IF(F20=0,"Sin futuro","En marcha")))</f>
        <v/>
      </c>
    </row>
    <row r="21">
      <c r="A21" s="209">
        <f>DATE(VALUE(LEFT(Inicio!$J$5,4)),VALUE(RIGHT(Inicio!$J$5,2))-23+ROW(A17)-1,1)</f>
        <v/>
      </c>
      <c r="B21" s="210">
        <f>TEXT(A21,"yyyy-mm")</f>
        <v/>
      </c>
      <c r="C21" s="343">
        <f>SUMIFS(Movimientos!$F$3:$F$502,Movimientos!$D$3:$D$502,"Ingresos",Movimientos!$I$3:$I$502,$B21)</f>
        <v/>
      </c>
      <c r="D21" s="343">
        <f>SUMIFS(Movimientos!$F$3:$F$502,Movimientos!$D$3:$D$502,"Gastos fijos",Movimientos!$I$3:$I$502,$B21)</f>
        <v/>
      </c>
      <c r="E21" s="343">
        <f>SUMIFS(Movimientos!$F$3:$F$502,Movimientos!$D$3:$D$502,"Gastos variables",Movimientos!$I$3:$I$502,$B21)</f>
        <v/>
      </c>
      <c r="F21" s="343">
        <f>SUMIFS(Movimientos!$F$3:$F$502,Movimientos!$D$3:$D$502,"Futuro",Movimientos!$I$3:$I$502,$B21)</f>
        <v/>
      </c>
      <c r="G21" s="343">
        <f>C21-D21-E21-F21</f>
        <v/>
      </c>
      <c r="H21" s="211">
        <f>IF(C21=0,0,F21/C21)</f>
        <v/>
      </c>
      <c r="I21" s="191">
        <f>IF(C21=0,"Sin datos",IF(G21&lt;0,"Revisar",IF(F21=0,"Sin futuro","En marcha")))</f>
        <v/>
      </c>
    </row>
    <row r="22">
      <c r="A22" s="209">
        <f>DATE(VALUE(LEFT(Inicio!$J$5,4)),VALUE(RIGHT(Inicio!$J$5,2))-23+ROW(A18)-1,1)</f>
        <v/>
      </c>
      <c r="B22" s="210">
        <f>TEXT(A22,"yyyy-mm")</f>
        <v/>
      </c>
      <c r="C22" s="343">
        <f>SUMIFS(Movimientos!$F$3:$F$502,Movimientos!$D$3:$D$502,"Ingresos",Movimientos!$I$3:$I$502,$B22)</f>
        <v/>
      </c>
      <c r="D22" s="343">
        <f>SUMIFS(Movimientos!$F$3:$F$502,Movimientos!$D$3:$D$502,"Gastos fijos",Movimientos!$I$3:$I$502,$B22)</f>
        <v/>
      </c>
      <c r="E22" s="343">
        <f>SUMIFS(Movimientos!$F$3:$F$502,Movimientos!$D$3:$D$502,"Gastos variables",Movimientos!$I$3:$I$502,$B22)</f>
        <v/>
      </c>
      <c r="F22" s="343">
        <f>SUMIFS(Movimientos!$F$3:$F$502,Movimientos!$D$3:$D$502,"Futuro",Movimientos!$I$3:$I$502,$B22)</f>
        <v/>
      </c>
      <c r="G22" s="343">
        <f>C22-D22-E22-F22</f>
        <v/>
      </c>
      <c r="H22" s="211">
        <f>IF(C22=0,0,F22/C22)</f>
        <v/>
      </c>
      <c r="I22" s="191">
        <f>IF(C22=0,"Sin datos",IF(G22&lt;0,"Revisar",IF(F22=0,"Sin futuro","En marcha")))</f>
        <v/>
      </c>
    </row>
    <row r="23">
      <c r="A23" s="209">
        <f>DATE(VALUE(LEFT(Inicio!$J$5,4)),VALUE(RIGHT(Inicio!$J$5,2))-23+ROW(A19)-1,1)</f>
        <v/>
      </c>
      <c r="B23" s="210">
        <f>TEXT(A23,"yyyy-mm")</f>
        <v/>
      </c>
      <c r="C23" s="343">
        <f>SUMIFS(Movimientos!$F$3:$F$502,Movimientos!$D$3:$D$502,"Ingresos",Movimientos!$I$3:$I$502,$B23)</f>
        <v/>
      </c>
      <c r="D23" s="343">
        <f>SUMIFS(Movimientos!$F$3:$F$502,Movimientos!$D$3:$D$502,"Gastos fijos",Movimientos!$I$3:$I$502,$B23)</f>
        <v/>
      </c>
      <c r="E23" s="343">
        <f>SUMIFS(Movimientos!$F$3:$F$502,Movimientos!$D$3:$D$502,"Gastos variables",Movimientos!$I$3:$I$502,$B23)</f>
        <v/>
      </c>
      <c r="F23" s="343">
        <f>SUMIFS(Movimientos!$F$3:$F$502,Movimientos!$D$3:$D$502,"Futuro",Movimientos!$I$3:$I$502,$B23)</f>
        <v/>
      </c>
      <c r="G23" s="343">
        <f>C23-D23-E23-F23</f>
        <v/>
      </c>
      <c r="H23" s="211">
        <f>IF(C23=0,0,F23/C23)</f>
        <v/>
      </c>
      <c r="I23" s="191">
        <f>IF(C23=0,"Sin datos",IF(G23&lt;0,"Revisar",IF(F23=0,"Sin futuro","En marcha")))</f>
        <v/>
      </c>
    </row>
    <row r="24">
      <c r="A24" s="209">
        <f>DATE(VALUE(LEFT(Inicio!$J$5,4)),VALUE(RIGHT(Inicio!$J$5,2))-23+ROW(A20)-1,1)</f>
        <v/>
      </c>
      <c r="B24" s="210">
        <f>TEXT(A24,"yyyy-mm")</f>
        <v/>
      </c>
      <c r="C24" s="343">
        <f>SUMIFS(Movimientos!$F$3:$F$502,Movimientos!$D$3:$D$502,"Ingresos",Movimientos!$I$3:$I$502,$B24)</f>
        <v/>
      </c>
      <c r="D24" s="343">
        <f>SUMIFS(Movimientos!$F$3:$F$502,Movimientos!$D$3:$D$502,"Gastos fijos",Movimientos!$I$3:$I$502,$B24)</f>
        <v/>
      </c>
      <c r="E24" s="343">
        <f>SUMIFS(Movimientos!$F$3:$F$502,Movimientos!$D$3:$D$502,"Gastos variables",Movimientos!$I$3:$I$502,$B24)</f>
        <v/>
      </c>
      <c r="F24" s="343">
        <f>SUMIFS(Movimientos!$F$3:$F$502,Movimientos!$D$3:$D$502,"Futuro",Movimientos!$I$3:$I$502,$B24)</f>
        <v/>
      </c>
      <c r="G24" s="343">
        <f>C24-D24-E24-F24</f>
        <v/>
      </c>
      <c r="H24" s="211">
        <f>IF(C24=0,0,F24/C24)</f>
        <v/>
      </c>
      <c r="I24" s="191">
        <f>IF(C24=0,"Sin datos",IF(G24&lt;0,"Revisar",IF(F24=0,"Sin futuro","En marcha")))</f>
        <v/>
      </c>
    </row>
    <row r="25">
      <c r="A25" s="209">
        <f>DATE(VALUE(LEFT(Inicio!$J$5,4)),VALUE(RIGHT(Inicio!$J$5,2))-23+ROW(A21)-1,1)</f>
        <v/>
      </c>
      <c r="B25" s="210">
        <f>TEXT(A25,"yyyy-mm")</f>
        <v/>
      </c>
      <c r="C25" s="343">
        <f>SUMIFS(Movimientos!$F$3:$F$502,Movimientos!$D$3:$D$502,"Ingresos",Movimientos!$I$3:$I$502,$B25)</f>
        <v/>
      </c>
      <c r="D25" s="343">
        <f>SUMIFS(Movimientos!$F$3:$F$502,Movimientos!$D$3:$D$502,"Gastos fijos",Movimientos!$I$3:$I$502,$B25)</f>
        <v/>
      </c>
      <c r="E25" s="343">
        <f>SUMIFS(Movimientos!$F$3:$F$502,Movimientos!$D$3:$D$502,"Gastos variables",Movimientos!$I$3:$I$502,$B25)</f>
        <v/>
      </c>
      <c r="F25" s="343">
        <f>SUMIFS(Movimientos!$F$3:$F$502,Movimientos!$D$3:$D$502,"Futuro",Movimientos!$I$3:$I$502,$B25)</f>
        <v/>
      </c>
      <c r="G25" s="343">
        <f>C25-D25-E25-F25</f>
        <v/>
      </c>
      <c r="H25" s="211">
        <f>IF(C25=0,0,F25/C25)</f>
        <v/>
      </c>
      <c r="I25" s="191">
        <f>IF(C25=0,"Sin datos",IF(G25&lt;0,"Revisar",IF(F25=0,"Sin futuro","En marcha")))</f>
        <v/>
      </c>
    </row>
    <row r="26">
      <c r="A26" s="209">
        <f>DATE(VALUE(LEFT(Inicio!$J$5,4)),VALUE(RIGHT(Inicio!$J$5,2))-23+ROW(A22)-1,1)</f>
        <v/>
      </c>
      <c r="B26" s="210">
        <f>TEXT(A26,"yyyy-mm")</f>
        <v/>
      </c>
      <c r="C26" s="343">
        <f>SUMIFS(Movimientos!$F$3:$F$502,Movimientos!$D$3:$D$502,"Ingresos",Movimientos!$I$3:$I$502,$B26)</f>
        <v/>
      </c>
      <c r="D26" s="343">
        <f>SUMIFS(Movimientos!$F$3:$F$502,Movimientos!$D$3:$D$502,"Gastos fijos",Movimientos!$I$3:$I$502,$B26)</f>
        <v/>
      </c>
      <c r="E26" s="343">
        <f>SUMIFS(Movimientos!$F$3:$F$502,Movimientos!$D$3:$D$502,"Gastos variables",Movimientos!$I$3:$I$502,$B26)</f>
        <v/>
      </c>
      <c r="F26" s="343">
        <f>SUMIFS(Movimientos!$F$3:$F$502,Movimientos!$D$3:$D$502,"Futuro",Movimientos!$I$3:$I$502,$B26)</f>
        <v/>
      </c>
      <c r="G26" s="343">
        <f>C26-D26-E26-F26</f>
        <v/>
      </c>
      <c r="H26" s="211">
        <f>IF(C26=0,0,F26/C26)</f>
        <v/>
      </c>
      <c r="I26" s="191">
        <f>IF(C26=0,"Sin datos",IF(G26&lt;0,"Revisar",IF(F26=0,"Sin futuro","En marcha")))</f>
        <v/>
      </c>
    </row>
    <row r="27">
      <c r="A27" s="209">
        <f>DATE(VALUE(LEFT(Inicio!$J$5,4)),VALUE(RIGHT(Inicio!$J$5,2))-23+ROW(A23)-1,1)</f>
        <v/>
      </c>
      <c r="B27" s="210">
        <f>TEXT(A27,"yyyy-mm")</f>
        <v/>
      </c>
      <c r="C27" s="343">
        <f>SUMIFS(Movimientos!$F$3:$F$502,Movimientos!$D$3:$D$502,"Ingresos",Movimientos!$I$3:$I$502,$B27)</f>
        <v/>
      </c>
      <c r="D27" s="343">
        <f>SUMIFS(Movimientos!$F$3:$F$502,Movimientos!$D$3:$D$502,"Gastos fijos",Movimientos!$I$3:$I$502,$B27)</f>
        <v/>
      </c>
      <c r="E27" s="343">
        <f>SUMIFS(Movimientos!$F$3:$F$502,Movimientos!$D$3:$D$502,"Gastos variables",Movimientos!$I$3:$I$502,$B27)</f>
        <v/>
      </c>
      <c r="F27" s="343">
        <f>SUMIFS(Movimientos!$F$3:$F$502,Movimientos!$D$3:$D$502,"Futuro",Movimientos!$I$3:$I$502,$B27)</f>
        <v/>
      </c>
      <c r="G27" s="343">
        <f>C27-D27-E27-F27</f>
        <v/>
      </c>
      <c r="H27" s="211">
        <f>IF(C27=0,0,F27/C27)</f>
        <v/>
      </c>
      <c r="I27" s="191">
        <f>IF(C27=0,"Sin datos",IF(G27&lt;0,"Revisar",IF(F27=0,"Sin futuro","En marcha")))</f>
        <v/>
      </c>
    </row>
    <row r="28">
      <c r="A28" s="209">
        <f>DATE(VALUE(LEFT(Inicio!$J$5,4)),VALUE(RIGHT(Inicio!$J$5,2))-23+ROW(A24)-1,1)</f>
        <v/>
      </c>
      <c r="B28" s="210">
        <f>TEXT(A28,"yyyy-mm")</f>
        <v/>
      </c>
      <c r="C28" s="343">
        <f>SUMIFS(Movimientos!$F$3:$F$502,Movimientos!$D$3:$D$502,"Ingresos",Movimientos!$I$3:$I$502,$B28)</f>
        <v/>
      </c>
      <c r="D28" s="343">
        <f>SUMIFS(Movimientos!$F$3:$F$502,Movimientos!$D$3:$D$502,"Gastos fijos",Movimientos!$I$3:$I$502,$B28)</f>
        <v/>
      </c>
      <c r="E28" s="343">
        <f>SUMIFS(Movimientos!$F$3:$F$502,Movimientos!$D$3:$D$502,"Gastos variables",Movimientos!$I$3:$I$502,$B28)</f>
        <v/>
      </c>
      <c r="F28" s="343">
        <f>SUMIFS(Movimientos!$F$3:$F$502,Movimientos!$D$3:$D$502,"Futuro",Movimientos!$I$3:$I$502,$B28)</f>
        <v/>
      </c>
      <c r="G28" s="343">
        <f>C28-D28-E28-F28</f>
        <v/>
      </c>
      <c r="H28" s="211">
        <f>IF(C28=0,0,F28/C28)</f>
        <v/>
      </c>
      <c r="I28" s="191">
        <f>IF(C28=0,"Sin datos",IF(G28&lt;0,"Revisar",IF(F28=0,"Sin futuro","En marcha")))</f>
        <v/>
      </c>
    </row>
  </sheetData>
  <mergeCells count="2">
    <mergeCell ref="A1:I1"/>
    <mergeCell ref="A3:I3"/>
  </mergeCells>
  <pageMargins left="0.7" right="0.7" top="0.75" bottom="0.75" header="0.3" footer="0.3"/>
  <drawing xmlns:r="http://schemas.openxmlformats.org/officeDocument/2006/relationships" r:id="rId1"/>
</worksheet>
</file>

<file path=xl/worksheets/sheet6.xml><?xml version="1.0" encoding="utf-8"?>
<worksheet xmlns="http://schemas.openxmlformats.org/spreadsheetml/2006/main">
  <sheetPr>
    <tabColor rgb="001ABC9C"/>
    <outlinePr summaryBelow="1" summaryRight="1"/>
    <pageSetUpPr/>
  </sheetPr>
  <dimension ref="A1:F9"/>
  <sheetViews>
    <sheetView workbookViewId="0">
      <selection activeCell="A1" sqref="A1"/>
    </sheetView>
  </sheetViews>
  <sheetFormatPr baseColWidth="8" defaultRowHeight="15"/>
  <cols>
    <col width="8" customWidth="1" style="246" min="1" max="1"/>
    <col width="16" customWidth="1" style="246" min="2" max="2"/>
    <col width="30" customWidth="1" style="246" min="3" max="3"/>
    <col width="30" customWidth="1" style="246" min="4" max="4"/>
    <col width="25" customWidth="1" style="246" min="5" max="5"/>
    <col width="12" customWidth="1" style="246" min="6" max="6"/>
  </cols>
  <sheetData>
    <row r="1" ht="25" customHeight="1" s="246">
      <c r="A1" s="81" t="inlineStr">
        <is>
          <t>Resumen pedagógico web · Presupuesto sin dolor · v2.5 UX</t>
        </is>
      </c>
      <c r="B1" s="53" t="n"/>
      <c r="C1" s="53" t="n"/>
      <c r="D1" s="53" t="n"/>
      <c r="E1" s="53" t="n"/>
      <c r="F1" s="53" t="n"/>
    </row>
    <row r="2" ht="25" customHeight="1" s="246">
      <c r="A2" s="55" t="inlineStr">
        <is>
          <t>Una plantilla simple para mirar tu dinero antes de invertir: gastos fijos, gastos variables y futuro.</t>
        </is>
      </c>
      <c r="B2" s="53" t="n"/>
      <c r="C2" s="53" t="n"/>
      <c r="D2" s="53" t="n"/>
      <c r="E2" s="53" t="n"/>
      <c r="F2" s="53" t="n"/>
    </row>
    <row r="4" ht="30" customHeight="1" s="246">
      <c r="A4" s="78" t="inlineStr">
        <is>
          <t>Paso</t>
        </is>
      </c>
      <c r="B4" s="78" t="inlineStr">
        <is>
          <t>Caja</t>
        </is>
      </c>
      <c r="C4" s="78" t="inlineStr">
        <is>
          <t>Pregunta clave</t>
        </is>
      </c>
      <c r="D4" s="78" t="inlineStr">
        <is>
          <t>Qué anotar</t>
        </is>
      </c>
      <c r="E4" s="78" t="inlineStr">
        <is>
          <t>Resultado esperado</t>
        </is>
      </c>
      <c r="F4" s="78" t="inlineStr">
        <is>
          <t>Estado</t>
        </is>
      </c>
    </row>
    <row r="5">
      <c r="A5" s="97" t="inlineStr">
        <is>
          <t>1</t>
        </is>
      </c>
      <c r="B5" s="98" t="inlineStr">
        <is>
          <t>Gastos fijos</t>
        </is>
      </c>
      <c r="C5" s="99" t="inlineStr">
        <is>
          <t>¿Cuánto cuesta mantener mi vida funcionando?</t>
        </is>
      </c>
      <c r="D5" s="99" t="inlineStr">
        <is>
          <t>Alquiler, comida base, transporte, facturas</t>
        </is>
      </c>
      <c r="E5" s="99" t="inlineStr">
        <is>
          <t>Conocer tu coste mínimo</t>
        </is>
      </c>
      <c r="F5" s="100" t="inlineStr">
        <is>
          <t>Ver</t>
        </is>
      </c>
    </row>
    <row r="6">
      <c r="A6" s="97" t="inlineStr">
        <is>
          <t>2</t>
        </is>
      </c>
      <c r="B6" s="98" t="inlineStr">
        <is>
          <t>Gastos variables</t>
        </is>
      </c>
      <c r="C6" s="99" t="inlineStr">
        <is>
          <t>¿Dónde se me escapa el dinero?</t>
        </is>
      </c>
      <c r="D6" s="99" t="inlineStr">
        <is>
          <t>Ocio, cafés, compras, regalos</t>
        </is>
      </c>
      <c r="E6" s="99" t="inlineStr">
        <is>
          <t>Detectar una fuga corregible</t>
        </is>
      </c>
      <c r="F6" s="100" t="inlineStr">
        <is>
          <t>Observar</t>
        </is>
      </c>
    </row>
    <row r="7">
      <c r="A7" s="97" t="inlineStr">
        <is>
          <t>3</t>
        </is>
      </c>
      <c r="B7" s="98" t="inlineStr">
        <is>
          <t>Futuro</t>
        </is>
      </c>
      <c r="C7" s="99" t="inlineStr">
        <is>
          <t>¿Qué parte trabaja para mi futuro?</t>
        </is>
      </c>
      <c r="D7" s="99" t="inlineStr">
        <is>
          <t>Colchón, deuda cara, inversión, formación</t>
        </is>
      </c>
      <c r="E7" s="99" t="inlineStr">
        <is>
          <t>Reservar una cantidad sostenible</t>
        </is>
      </c>
      <c r="F7" s="100" t="inlineStr">
        <is>
          <t>Construir</t>
        </is>
      </c>
    </row>
    <row r="8" ht="30" customHeight="1" s="246">
      <c r="A8" s="101" t="inlineStr">
        <is>
          <t>CTA: descarga la plantilla y empieza anotando tus tres gastos más grandes. No necesitas hacerlo perfecto; necesitas verlo.</t>
        </is>
      </c>
      <c r="B8" s="53" t="n"/>
      <c r="C8" s="53" t="n"/>
      <c r="D8" s="53" t="n"/>
      <c r="E8" s="53" t="n"/>
      <c r="F8" s="53" t="n"/>
    </row>
    <row r="9">
      <c r="A9" s="59" t="inlineStr">
        <is>
          <t>Aviso: herramienta educativa. No es asesoramiento financiero. No introduzcas datos bancarios sensibles.</t>
        </is>
      </c>
      <c r="B9" s="53" t="n"/>
      <c r="C9" s="53" t="n"/>
      <c r="D9" s="53" t="n"/>
      <c r="E9" s="53" t="n"/>
      <c r="F9" s="53" t="n"/>
    </row>
  </sheetData>
  <mergeCells count="4">
    <mergeCell ref="A8:F8"/>
    <mergeCell ref="A2:F2"/>
    <mergeCell ref="A1:F1"/>
    <mergeCell ref="A9:F9"/>
  </mergeCells>
  <pageMargins left="0.7" right="0.7" top="0.75" bottom="0.75" header="0.3" footer="0.3"/>
</worksheet>
</file>

<file path=xl/worksheets/sheet7.xml><?xml version="1.0" encoding="utf-8"?>
<worksheet xmlns="http://schemas.openxmlformats.org/spreadsheetml/2006/main">
  <sheetPr>
    <tabColor rgb="002C3E50"/>
    <outlinePr summaryBelow="1" summaryRight="1"/>
    <pageSetUpPr/>
  </sheetPr>
  <dimension ref="A1:J97"/>
  <sheetViews>
    <sheetView workbookViewId="0">
      <selection activeCell="A1" sqref="A1"/>
    </sheetView>
  </sheetViews>
  <sheetFormatPr baseColWidth="8" defaultRowHeight="15"/>
  <cols>
    <col width="6" customWidth="1" style="246" min="1" max="1"/>
    <col width="12.63000011444092" customWidth="1" style="246" min="2" max="2"/>
    <col width="18.8799991607666" customWidth="1" style="246" min="3" max="3"/>
    <col width="12.25" customWidth="1" style="246" min="4" max="4"/>
    <col width="18.8799991607666" customWidth="1" style="246" min="6" max="6"/>
    <col width="12.63000011444092" customWidth="1" style="246" min="7" max="7"/>
    <col width="13.25" customWidth="1" style="246" min="9" max="9"/>
    <col width="6.75" customWidth="1" style="246" min="10" max="10"/>
  </cols>
  <sheetData>
    <row r="1">
      <c r="A1" s="319" t="inlineStr">
        <is>
          <t>HOJA TÉCNICA DEL SISTEMA · No editar</t>
        </is>
      </c>
      <c r="B1" s="319" t="inlineStr">
        <is>
          <t>Caja</t>
        </is>
      </c>
      <c r="C1" s="319" t="inlineStr">
        <is>
          <t>Categoría</t>
        </is>
      </c>
      <c r="D1" s="319" t="inlineStr">
        <is>
          <t>Gasto revisable</t>
        </is>
      </c>
      <c r="E1" s="320" t="n"/>
      <c r="F1" s="321" t="inlineStr">
        <is>
          <t>Categoria</t>
        </is>
      </c>
      <c r="G1" s="321" t="inlineStr">
        <is>
          <t>Caja</t>
        </is>
      </c>
      <c r="H1" s="320" t="n"/>
      <c r="I1" s="321" t="inlineStr">
        <is>
          <t>Mes</t>
        </is>
      </c>
      <c r="J1" s="321" t="inlineStr">
        <is>
          <t>Clave</t>
        </is>
      </c>
    </row>
    <row r="2">
      <c r="A2" s="80" t="inlineStr">
        <is>
          <t>Ingreso</t>
        </is>
      </c>
      <c r="B2" s="80" t="inlineStr">
        <is>
          <t>Ingresos</t>
        </is>
      </c>
      <c r="C2" s="80" t="inlineStr">
        <is>
          <t>Nómina</t>
        </is>
      </c>
      <c r="D2" s="80" t="inlineStr">
        <is>
          <t>Sí</t>
        </is>
      </c>
      <c r="F2" s="80" t="inlineStr">
        <is>
          <t>Nómina</t>
        </is>
      </c>
      <c r="G2" s="80" t="inlineStr">
        <is>
          <t>Ingresos</t>
        </is>
      </c>
      <c r="I2" s="80" t="inlineStr">
        <is>
          <t>Enero 2025</t>
        </is>
      </c>
      <c r="J2" s="80" t="inlineStr">
        <is>
          <t>2025-01</t>
        </is>
      </c>
    </row>
    <row r="3">
      <c r="A3" s="80" t="inlineStr">
        <is>
          <t>Gasto</t>
        </is>
      </c>
      <c r="B3" s="80" t="inlineStr">
        <is>
          <t>Ingresos</t>
        </is>
      </c>
      <c r="C3" s="80" t="inlineStr">
        <is>
          <t>Ingresos extra</t>
        </is>
      </c>
      <c r="D3" s="80" t="inlineStr">
        <is>
          <t>No</t>
        </is>
      </c>
      <c r="F3" s="80" t="inlineStr">
        <is>
          <t>Ingresos extra</t>
        </is>
      </c>
      <c r="G3" s="80" t="inlineStr">
        <is>
          <t>Ingresos</t>
        </is>
      </c>
      <c r="I3" s="80" t="inlineStr">
        <is>
          <t>Febrero 2025</t>
        </is>
      </c>
      <c r="J3" s="80" t="inlineStr">
        <is>
          <t>2025-02</t>
        </is>
      </c>
    </row>
    <row r="4">
      <c r="A4" s="80" t="n"/>
      <c r="B4" s="80" t="inlineStr">
        <is>
          <t>Ingresos</t>
        </is>
      </c>
      <c r="C4" s="80" t="inlineStr">
        <is>
          <t>Ayudas / prestaciones</t>
        </is>
      </c>
      <c r="D4" s="80" t="n"/>
      <c r="F4" s="80" t="inlineStr">
        <is>
          <t>Ayudas / prestaciones</t>
        </is>
      </c>
      <c r="G4" s="80" t="inlineStr">
        <is>
          <t>Ingresos</t>
        </is>
      </c>
      <c r="I4" s="80" t="inlineStr">
        <is>
          <t>Marzo 2025</t>
        </is>
      </c>
      <c r="J4" s="80" t="inlineStr">
        <is>
          <t>2025-03</t>
        </is>
      </c>
    </row>
    <row r="5">
      <c r="A5" s="80" t="n"/>
      <c r="B5" s="80" t="inlineStr">
        <is>
          <t>Ingresos</t>
        </is>
      </c>
      <c r="C5" s="80" t="inlineStr">
        <is>
          <t>Otros ingresos</t>
        </is>
      </c>
      <c r="D5" s="80" t="n"/>
      <c r="F5" s="80" t="inlineStr">
        <is>
          <t>Otros ingresos</t>
        </is>
      </c>
      <c r="G5" s="80" t="inlineStr">
        <is>
          <t>Ingresos</t>
        </is>
      </c>
      <c r="I5" s="80" t="inlineStr">
        <is>
          <t>Abril 2025</t>
        </is>
      </c>
      <c r="J5" s="80" t="inlineStr">
        <is>
          <t>2025-04</t>
        </is>
      </c>
    </row>
    <row r="6">
      <c r="A6" s="80" t="n"/>
      <c r="B6" s="80" t="inlineStr">
        <is>
          <t>Gastos fijos</t>
        </is>
      </c>
      <c r="C6" s="80" t="inlineStr">
        <is>
          <t>Vivienda</t>
        </is>
      </c>
      <c r="D6" s="80" t="n"/>
      <c r="F6" s="80" t="inlineStr">
        <is>
          <t>Vivienda</t>
        </is>
      </c>
      <c r="G6" s="80" t="inlineStr">
        <is>
          <t>Gastos fijos</t>
        </is>
      </c>
      <c r="I6" s="80" t="inlineStr">
        <is>
          <t>Mayo 2025</t>
        </is>
      </c>
      <c r="J6" s="80" t="inlineStr">
        <is>
          <t>2025-05</t>
        </is>
      </c>
    </row>
    <row r="7">
      <c r="A7" s="80" t="n"/>
      <c r="B7" s="80" t="inlineStr">
        <is>
          <t>Gastos fijos</t>
        </is>
      </c>
      <c r="C7" s="80" t="inlineStr">
        <is>
          <t>Luz / agua / gas</t>
        </is>
      </c>
      <c r="D7" s="80" t="n"/>
      <c r="F7" s="80" t="inlineStr">
        <is>
          <t>Luz / agua / gas</t>
        </is>
      </c>
      <c r="G7" s="80" t="inlineStr">
        <is>
          <t>Gastos fijos</t>
        </is>
      </c>
      <c r="I7" s="80" t="inlineStr">
        <is>
          <t>Junio 2025</t>
        </is>
      </c>
      <c r="J7" s="80" t="inlineStr">
        <is>
          <t>2025-06</t>
        </is>
      </c>
    </row>
    <row r="8">
      <c r="A8" s="80" t="n"/>
      <c r="B8" s="80" t="inlineStr">
        <is>
          <t>Gastos fijos</t>
        </is>
      </c>
      <c r="C8" s="80" t="inlineStr">
        <is>
          <t>Teléfono / internet</t>
        </is>
      </c>
      <c r="D8" s="80" t="n"/>
      <c r="F8" s="80" t="inlineStr">
        <is>
          <t>Teléfono / internet</t>
        </is>
      </c>
      <c r="G8" s="80" t="inlineStr">
        <is>
          <t>Gastos fijos</t>
        </is>
      </c>
      <c r="I8" s="80" t="inlineStr">
        <is>
          <t>Julio 2025</t>
        </is>
      </c>
      <c r="J8" s="80" t="inlineStr">
        <is>
          <t>2025-07</t>
        </is>
      </c>
    </row>
    <row r="9">
      <c r="A9" s="80" t="n"/>
      <c r="B9" s="80" t="inlineStr">
        <is>
          <t>Gastos fijos</t>
        </is>
      </c>
      <c r="C9" s="80" t="inlineStr">
        <is>
          <t>Transporte</t>
        </is>
      </c>
      <c r="D9" s="80" t="n"/>
      <c r="F9" s="80" t="inlineStr">
        <is>
          <t>Transporte</t>
        </is>
      </c>
      <c r="G9" s="80" t="inlineStr">
        <is>
          <t>Gastos fijos</t>
        </is>
      </c>
      <c r="I9" s="80" t="inlineStr">
        <is>
          <t>Agosto 2025</t>
        </is>
      </c>
      <c r="J9" s="80" t="inlineStr">
        <is>
          <t>2025-08</t>
        </is>
      </c>
    </row>
    <row r="10">
      <c r="A10" s="80" t="n"/>
      <c r="B10" s="80" t="inlineStr">
        <is>
          <t>Gastos fijos</t>
        </is>
      </c>
      <c r="C10" s="80" t="inlineStr">
        <is>
          <t>Comida básica</t>
        </is>
      </c>
      <c r="D10" s="80" t="n"/>
      <c r="F10" s="80" t="inlineStr">
        <is>
          <t>Comida básica</t>
        </is>
      </c>
      <c r="G10" s="80" t="inlineStr">
        <is>
          <t>Gastos fijos</t>
        </is>
      </c>
      <c r="I10" s="80" t="inlineStr">
        <is>
          <t>Septiembre 2025</t>
        </is>
      </c>
      <c r="J10" s="80" t="inlineStr">
        <is>
          <t>2025-09</t>
        </is>
      </c>
    </row>
    <row r="11">
      <c r="A11" s="80" t="n"/>
      <c r="B11" s="80" t="inlineStr">
        <is>
          <t>Gastos fijos</t>
        </is>
      </c>
      <c r="C11" s="80" t="inlineStr">
        <is>
          <t>Seguros</t>
        </is>
      </c>
      <c r="D11" s="80" t="n"/>
      <c r="F11" s="80" t="inlineStr">
        <is>
          <t>Seguros</t>
        </is>
      </c>
      <c r="G11" s="80" t="inlineStr">
        <is>
          <t>Gastos fijos</t>
        </is>
      </c>
      <c r="I11" s="80" t="inlineStr">
        <is>
          <t>Octubre 2025</t>
        </is>
      </c>
      <c r="J11" s="80" t="inlineStr">
        <is>
          <t>2025-10</t>
        </is>
      </c>
    </row>
    <row r="12">
      <c r="A12" s="80" t="n"/>
      <c r="B12" s="80" t="inlineStr">
        <is>
          <t>Gastos fijos</t>
        </is>
      </c>
      <c r="C12" s="80" t="inlineStr">
        <is>
          <t>Deudas obligatorias</t>
        </is>
      </c>
      <c r="D12" s="80" t="n"/>
      <c r="F12" s="80" t="inlineStr">
        <is>
          <t>Deudas obligatorias</t>
        </is>
      </c>
      <c r="G12" s="80" t="inlineStr">
        <is>
          <t>Gastos fijos</t>
        </is>
      </c>
      <c r="I12" s="80" t="inlineStr">
        <is>
          <t>Noviembre 2025</t>
        </is>
      </c>
      <c r="J12" s="80" t="inlineStr">
        <is>
          <t>2025-11</t>
        </is>
      </c>
    </row>
    <row r="13">
      <c r="A13" s="80" t="n"/>
      <c r="B13" s="80" t="inlineStr">
        <is>
          <t>Gastos fijos</t>
        </is>
      </c>
      <c r="C13" s="80" t="inlineStr">
        <is>
          <t>Suscripciones necesarias</t>
        </is>
      </c>
      <c r="D13" s="80" t="n"/>
      <c r="F13" s="80" t="inlineStr">
        <is>
          <t>Suscripciones necesarias</t>
        </is>
      </c>
      <c r="G13" s="80" t="inlineStr">
        <is>
          <t>Gastos fijos</t>
        </is>
      </c>
      <c r="I13" s="80" t="inlineStr">
        <is>
          <t>Diciembre 2025</t>
        </is>
      </c>
      <c r="J13" s="80" t="inlineStr">
        <is>
          <t>2025-12</t>
        </is>
      </c>
    </row>
    <row r="14">
      <c r="A14" s="80" t="n"/>
      <c r="B14" s="80" t="inlineStr">
        <is>
          <t>Gastos fijos</t>
        </is>
      </c>
      <c r="C14" s="80" t="inlineStr">
        <is>
          <t>Otros fijos</t>
        </is>
      </c>
      <c r="D14" s="80" t="n"/>
      <c r="F14" s="80" t="inlineStr">
        <is>
          <t>Otros fijos</t>
        </is>
      </c>
      <c r="G14" s="80" t="inlineStr">
        <is>
          <t>Gastos fijos</t>
        </is>
      </c>
      <c r="I14" s="80" t="inlineStr">
        <is>
          <t>Enero 2026</t>
        </is>
      </c>
      <c r="J14" s="80" t="inlineStr">
        <is>
          <t>2026-01</t>
        </is>
      </c>
    </row>
    <row r="15">
      <c r="A15" s="80" t="n"/>
      <c r="B15" s="80" t="inlineStr">
        <is>
          <t>Gastos variables</t>
        </is>
      </c>
      <c r="C15" s="80" t="inlineStr">
        <is>
          <t>Supermercado extra</t>
        </is>
      </c>
      <c r="D15" s="80" t="n"/>
      <c r="F15" s="80" t="inlineStr">
        <is>
          <t>Supermercado extra</t>
        </is>
      </c>
      <c r="G15" s="80" t="inlineStr">
        <is>
          <t>Gastos variables</t>
        </is>
      </c>
      <c r="I15" s="80" t="inlineStr">
        <is>
          <t>Febrero 2026</t>
        </is>
      </c>
      <c r="J15" s="80" t="inlineStr">
        <is>
          <t>2026-02</t>
        </is>
      </c>
    </row>
    <row r="16">
      <c r="A16" s="80" t="n"/>
      <c r="B16" s="80" t="inlineStr">
        <is>
          <t>Gastos variables</t>
        </is>
      </c>
      <c r="C16" s="80" t="inlineStr">
        <is>
          <t>Comidas fuera / café</t>
        </is>
      </c>
      <c r="D16" s="80" t="n"/>
      <c r="F16" s="80" t="inlineStr">
        <is>
          <t>Comidas fuera / café</t>
        </is>
      </c>
      <c r="G16" s="80" t="inlineStr">
        <is>
          <t>Gastos variables</t>
        </is>
      </c>
      <c r="I16" s="80" t="inlineStr">
        <is>
          <t>Marzo 2026</t>
        </is>
      </c>
      <c r="J16" s="80" t="inlineStr">
        <is>
          <t>2026-03</t>
        </is>
      </c>
    </row>
    <row r="17">
      <c r="A17" s="80" t="n"/>
      <c r="B17" s="80" t="inlineStr">
        <is>
          <t>Gastos variables</t>
        </is>
      </c>
      <c r="C17" s="80" t="inlineStr">
        <is>
          <t>Ocio</t>
        </is>
      </c>
      <c r="D17" s="80" t="n"/>
      <c r="F17" s="80" t="inlineStr">
        <is>
          <t>Ocio</t>
        </is>
      </c>
      <c r="G17" s="80" t="inlineStr">
        <is>
          <t>Gastos variables</t>
        </is>
      </c>
      <c r="I17" s="80" t="inlineStr">
        <is>
          <t>Abril 2026</t>
        </is>
      </c>
      <c r="J17" s="80" t="inlineStr">
        <is>
          <t>2026-04</t>
        </is>
      </c>
    </row>
    <row r="18">
      <c r="A18" s="80" t="n"/>
      <c r="B18" s="80" t="inlineStr">
        <is>
          <t>Gastos variables</t>
        </is>
      </c>
      <c r="C18" s="80" t="inlineStr">
        <is>
          <t>Compras</t>
        </is>
      </c>
      <c r="D18" s="80" t="n"/>
      <c r="F18" s="80" t="inlineStr">
        <is>
          <t>Compras</t>
        </is>
      </c>
      <c r="G18" s="80" t="inlineStr">
        <is>
          <t>Gastos variables</t>
        </is>
      </c>
      <c r="I18" s="80" t="inlineStr">
        <is>
          <t>Mayo 2026</t>
        </is>
      </c>
      <c r="J18" s="80" t="inlineStr">
        <is>
          <t>2026-05</t>
        </is>
      </c>
    </row>
    <row r="19">
      <c r="A19" s="80" t="n"/>
      <c r="B19" s="80" t="inlineStr">
        <is>
          <t>Gastos variables</t>
        </is>
      </c>
      <c r="C19" s="80" t="inlineStr">
        <is>
          <t>Regalos</t>
        </is>
      </c>
      <c r="D19" s="80" t="n"/>
      <c r="F19" s="80" t="inlineStr">
        <is>
          <t>Regalos</t>
        </is>
      </c>
      <c r="G19" s="80" t="inlineStr">
        <is>
          <t>Gastos variables</t>
        </is>
      </c>
      <c r="I19" s="80" t="inlineStr">
        <is>
          <t>Junio 2026</t>
        </is>
      </c>
      <c r="J19" s="80" t="inlineStr">
        <is>
          <t>2026-06</t>
        </is>
      </c>
    </row>
    <row r="20">
      <c r="A20" s="80" t="n"/>
      <c r="B20" s="80" t="inlineStr">
        <is>
          <t>Gastos variables</t>
        </is>
      </c>
      <c r="C20" s="80" t="inlineStr">
        <is>
          <t>Salud / medicinas</t>
        </is>
      </c>
      <c r="D20" s="80" t="n"/>
      <c r="F20" s="80" t="inlineStr">
        <is>
          <t>Salud / medicinas</t>
        </is>
      </c>
      <c r="G20" s="80" t="inlineStr">
        <is>
          <t>Gastos variables</t>
        </is>
      </c>
      <c r="I20" s="80" t="inlineStr">
        <is>
          <t>Julio 2026</t>
        </is>
      </c>
      <c r="J20" s="80" t="inlineStr">
        <is>
          <t>2026-07</t>
        </is>
      </c>
    </row>
    <row r="21">
      <c r="A21" s="80" t="n"/>
      <c r="B21" s="80" t="inlineStr">
        <is>
          <t>Gastos variables</t>
        </is>
      </c>
      <c r="C21" s="80" t="inlineStr">
        <is>
          <t>Familia / remesas</t>
        </is>
      </c>
      <c r="D21" s="80" t="n"/>
      <c r="F21" s="80" t="inlineStr">
        <is>
          <t>Familia / remesas</t>
        </is>
      </c>
      <c r="G21" s="80" t="inlineStr">
        <is>
          <t>Gastos variables</t>
        </is>
      </c>
      <c r="I21" s="80" t="inlineStr">
        <is>
          <t>Agosto 2026</t>
        </is>
      </c>
      <c r="J21" s="80" t="inlineStr">
        <is>
          <t>2026-08</t>
        </is>
      </c>
    </row>
    <row r="22">
      <c r="A22" s="80" t="n"/>
      <c r="B22" s="80" t="inlineStr">
        <is>
          <t>Gastos variables</t>
        </is>
      </c>
      <c r="C22" s="80" t="inlineStr">
        <is>
          <t>Otros variables</t>
        </is>
      </c>
      <c r="D22" s="80" t="n"/>
      <c r="F22" s="80" t="inlineStr">
        <is>
          <t>Otros variables</t>
        </is>
      </c>
      <c r="G22" s="80" t="inlineStr">
        <is>
          <t>Gastos variables</t>
        </is>
      </c>
      <c r="I22" s="80" t="inlineStr">
        <is>
          <t>Septiembre 2026</t>
        </is>
      </c>
      <c r="J22" s="80" t="inlineStr">
        <is>
          <t>2026-09</t>
        </is>
      </c>
    </row>
    <row r="23">
      <c r="A23" s="80" t="n"/>
      <c r="B23" s="80" t="inlineStr">
        <is>
          <t>Futuro</t>
        </is>
      </c>
      <c r="C23" s="80" t="inlineStr">
        <is>
          <t>Colchón de emergencia</t>
        </is>
      </c>
      <c r="D23" s="80" t="n"/>
      <c r="F23" s="80" t="inlineStr">
        <is>
          <t>Colchón de emergencia</t>
        </is>
      </c>
      <c r="G23" s="80" t="inlineStr">
        <is>
          <t>Futuro</t>
        </is>
      </c>
      <c r="I23" s="80" t="inlineStr">
        <is>
          <t>Octubre 2026</t>
        </is>
      </c>
      <c r="J23" s="80" t="inlineStr">
        <is>
          <t>2026-10</t>
        </is>
      </c>
    </row>
    <row r="24">
      <c r="A24" s="80" t="n"/>
      <c r="B24" s="80" t="inlineStr">
        <is>
          <t>Futuro</t>
        </is>
      </c>
      <c r="C24" s="80" t="inlineStr">
        <is>
          <t>Reducir deuda cara</t>
        </is>
      </c>
      <c r="D24" s="80" t="n"/>
      <c r="F24" s="80" t="inlineStr">
        <is>
          <t>Reducir deuda cara</t>
        </is>
      </c>
      <c r="G24" s="80" t="inlineStr">
        <is>
          <t>Futuro</t>
        </is>
      </c>
      <c r="I24" s="80" t="inlineStr">
        <is>
          <t>Noviembre 2026</t>
        </is>
      </c>
      <c r="J24" s="80" t="inlineStr">
        <is>
          <t>2026-11</t>
        </is>
      </c>
    </row>
    <row r="25">
      <c r="A25" s="80" t="n"/>
      <c r="B25" s="80" t="inlineStr">
        <is>
          <t>Futuro</t>
        </is>
      </c>
      <c r="C25" s="80" t="inlineStr">
        <is>
          <t>Inversión periódica</t>
        </is>
      </c>
      <c r="D25" s="80" t="n"/>
      <c r="F25" s="80" t="inlineStr">
        <is>
          <t>Inversión periódica</t>
        </is>
      </c>
      <c r="G25" s="80" t="inlineStr">
        <is>
          <t>Futuro</t>
        </is>
      </c>
      <c r="I25" s="80" t="inlineStr">
        <is>
          <t>Diciembre 2026</t>
        </is>
      </c>
      <c r="J25" s="80" t="inlineStr">
        <is>
          <t>2026-12</t>
        </is>
      </c>
    </row>
    <row r="26">
      <c r="A26" s="80" t="n"/>
      <c r="B26" s="80" t="inlineStr">
        <is>
          <t>Futuro</t>
        </is>
      </c>
      <c r="C26" s="80" t="inlineStr">
        <is>
          <t>Formación</t>
        </is>
      </c>
      <c r="D26" s="80" t="n"/>
      <c r="F26" s="80" t="inlineStr">
        <is>
          <t>Formación</t>
        </is>
      </c>
      <c r="G26" s="80" t="inlineStr">
        <is>
          <t>Futuro</t>
        </is>
      </c>
      <c r="I26" s="80" t="inlineStr">
        <is>
          <t>Enero 2027</t>
        </is>
      </c>
      <c r="J26" s="80" t="inlineStr">
        <is>
          <t>2027-01</t>
        </is>
      </c>
    </row>
    <row r="27">
      <c r="A27" s="80" t="n"/>
      <c r="B27" s="80" t="inlineStr">
        <is>
          <t>Futuro</t>
        </is>
      </c>
      <c r="C27" s="80" t="inlineStr">
        <is>
          <t>Proyectos personales</t>
        </is>
      </c>
      <c r="D27" s="80" t="n"/>
      <c r="F27" s="80" t="inlineStr">
        <is>
          <t>Proyectos personales</t>
        </is>
      </c>
      <c r="G27" s="80" t="inlineStr">
        <is>
          <t>Futuro</t>
        </is>
      </c>
      <c r="I27" s="80" t="inlineStr">
        <is>
          <t>Febrero 2027</t>
        </is>
      </c>
      <c r="J27" s="80" t="inlineStr">
        <is>
          <t>2027-02</t>
        </is>
      </c>
    </row>
    <row r="28">
      <c r="I28" s="80" t="inlineStr">
        <is>
          <t>Marzo 2027</t>
        </is>
      </c>
      <c r="J28" s="80" t="inlineStr">
        <is>
          <t>2027-03</t>
        </is>
      </c>
    </row>
    <row r="29">
      <c r="I29" s="80" t="inlineStr">
        <is>
          <t>Abril 2027</t>
        </is>
      </c>
      <c r="J29" s="80" t="inlineStr">
        <is>
          <t>2027-04</t>
        </is>
      </c>
    </row>
    <row r="30">
      <c r="I30" s="80" t="inlineStr">
        <is>
          <t>Mayo 2027</t>
        </is>
      </c>
      <c r="J30" s="80" t="inlineStr">
        <is>
          <t>2027-05</t>
        </is>
      </c>
    </row>
    <row r="31">
      <c r="I31" s="80" t="inlineStr">
        <is>
          <t>Junio 2027</t>
        </is>
      </c>
      <c r="J31" s="80" t="inlineStr">
        <is>
          <t>2027-06</t>
        </is>
      </c>
    </row>
    <row r="32">
      <c r="I32" s="80" t="inlineStr">
        <is>
          <t>Julio 2027</t>
        </is>
      </c>
      <c r="J32" s="80" t="inlineStr">
        <is>
          <t>2027-07</t>
        </is>
      </c>
    </row>
    <row r="33">
      <c r="I33" s="80" t="inlineStr">
        <is>
          <t>Agosto 2027</t>
        </is>
      </c>
      <c r="J33" s="80" t="inlineStr">
        <is>
          <t>2027-08</t>
        </is>
      </c>
    </row>
    <row r="34">
      <c r="I34" s="80" t="inlineStr">
        <is>
          <t>Septiembre 2027</t>
        </is>
      </c>
      <c r="J34" s="80" t="inlineStr">
        <is>
          <t>2027-09</t>
        </is>
      </c>
    </row>
    <row r="35">
      <c r="I35" s="80" t="inlineStr">
        <is>
          <t>Octubre 2027</t>
        </is>
      </c>
      <c r="J35" s="80" t="inlineStr">
        <is>
          <t>2027-10</t>
        </is>
      </c>
    </row>
    <row r="36">
      <c r="I36" s="80" t="inlineStr">
        <is>
          <t>Noviembre 2027</t>
        </is>
      </c>
      <c r="J36" s="80" t="inlineStr">
        <is>
          <t>2027-11</t>
        </is>
      </c>
    </row>
    <row r="37">
      <c r="I37" s="80" t="inlineStr">
        <is>
          <t>Diciembre 2027</t>
        </is>
      </c>
      <c r="J37" s="80" t="inlineStr">
        <is>
          <t>2027-12</t>
        </is>
      </c>
    </row>
    <row r="38">
      <c r="I38" s="80" t="inlineStr">
        <is>
          <t>Enero 2028</t>
        </is>
      </c>
      <c r="J38" s="80" t="inlineStr">
        <is>
          <t>2028-01</t>
        </is>
      </c>
    </row>
    <row r="39">
      <c r="I39" s="80" t="inlineStr">
        <is>
          <t>Febrero 2028</t>
        </is>
      </c>
      <c r="J39" s="80" t="inlineStr">
        <is>
          <t>2028-02</t>
        </is>
      </c>
    </row>
    <row r="40">
      <c r="I40" s="80" t="inlineStr">
        <is>
          <t>Marzo 2028</t>
        </is>
      </c>
      <c r="J40" s="80" t="inlineStr">
        <is>
          <t>2028-03</t>
        </is>
      </c>
    </row>
    <row r="41">
      <c r="I41" s="80" t="inlineStr">
        <is>
          <t>Abril 2028</t>
        </is>
      </c>
      <c r="J41" s="80" t="inlineStr">
        <is>
          <t>2028-04</t>
        </is>
      </c>
    </row>
    <row r="42">
      <c r="I42" s="80" t="inlineStr">
        <is>
          <t>Mayo 2028</t>
        </is>
      </c>
      <c r="J42" s="80" t="inlineStr">
        <is>
          <t>2028-05</t>
        </is>
      </c>
    </row>
    <row r="43">
      <c r="I43" s="80" t="inlineStr">
        <is>
          <t>Junio 2028</t>
        </is>
      </c>
      <c r="J43" s="80" t="inlineStr">
        <is>
          <t>2028-06</t>
        </is>
      </c>
    </row>
    <row r="44">
      <c r="I44" s="80" t="inlineStr">
        <is>
          <t>Julio 2028</t>
        </is>
      </c>
      <c r="J44" s="80" t="inlineStr">
        <is>
          <t>2028-07</t>
        </is>
      </c>
    </row>
    <row r="45">
      <c r="I45" s="80" t="inlineStr">
        <is>
          <t>Agosto 2028</t>
        </is>
      </c>
      <c r="J45" s="80" t="inlineStr">
        <is>
          <t>2028-08</t>
        </is>
      </c>
    </row>
    <row r="46">
      <c r="I46" s="80" t="inlineStr">
        <is>
          <t>Septiembre 2028</t>
        </is>
      </c>
      <c r="J46" s="80" t="inlineStr">
        <is>
          <t>2028-09</t>
        </is>
      </c>
    </row>
    <row r="47">
      <c r="I47" s="80" t="inlineStr">
        <is>
          <t>Octubre 2028</t>
        </is>
      </c>
      <c r="J47" s="80" t="inlineStr">
        <is>
          <t>2028-10</t>
        </is>
      </c>
    </row>
    <row r="48">
      <c r="I48" s="80" t="inlineStr">
        <is>
          <t>Noviembre 2028</t>
        </is>
      </c>
      <c r="J48" s="80" t="inlineStr">
        <is>
          <t>2028-11</t>
        </is>
      </c>
    </row>
    <row r="49">
      <c r="I49" s="80" t="inlineStr">
        <is>
          <t>Diciembre 2028</t>
        </is>
      </c>
      <c r="J49" s="80" t="inlineStr">
        <is>
          <t>2028-12</t>
        </is>
      </c>
    </row>
    <row r="50">
      <c r="I50" s="80" t="inlineStr">
        <is>
          <t>Enero 2029</t>
        </is>
      </c>
      <c r="J50" s="80" t="inlineStr">
        <is>
          <t>2029-01</t>
        </is>
      </c>
    </row>
    <row r="51">
      <c r="I51" s="80" t="inlineStr">
        <is>
          <t>Febrero 2029</t>
        </is>
      </c>
      <c r="J51" s="80" t="inlineStr">
        <is>
          <t>2029-02</t>
        </is>
      </c>
    </row>
    <row r="52">
      <c r="I52" s="80" t="inlineStr">
        <is>
          <t>Marzo 2029</t>
        </is>
      </c>
      <c r="J52" s="80" t="inlineStr">
        <is>
          <t>2029-03</t>
        </is>
      </c>
    </row>
    <row r="53">
      <c r="I53" s="80" t="inlineStr">
        <is>
          <t>Abril 2029</t>
        </is>
      </c>
      <c r="J53" s="80" t="inlineStr">
        <is>
          <t>2029-04</t>
        </is>
      </c>
    </row>
    <row r="54">
      <c r="I54" s="80" t="inlineStr">
        <is>
          <t>Mayo 2029</t>
        </is>
      </c>
      <c r="J54" s="80" t="inlineStr">
        <is>
          <t>2029-05</t>
        </is>
      </c>
    </row>
    <row r="55">
      <c r="I55" s="80" t="inlineStr">
        <is>
          <t>Junio 2029</t>
        </is>
      </c>
      <c r="J55" s="80" t="inlineStr">
        <is>
          <t>2029-06</t>
        </is>
      </c>
    </row>
    <row r="56">
      <c r="I56" s="80" t="inlineStr">
        <is>
          <t>Julio 2029</t>
        </is>
      </c>
      <c r="J56" s="80" t="inlineStr">
        <is>
          <t>2029-07</t>
        </is>
      </c>
    </row>
    <row r="57">
      <c r="I57" s="80" t="inlineStr">
        <is>
          <t>Agosto 2029</t>
        </is>
      </c>
      <c r="J57" s="80" t="inlineStr">
        <is>
          <t>2029-08</t>
        </is>
      </c>
    </row>
    <row r="58">
      <c r="I58" s="80" t="inlineStr">
        <is>
          <t>Septiembre 2029</t>
        </is>
      </c>
      <c r="J58" s="80" t="inlineStr">
        <is>
          <t>2029-09</t>
        </is>
      </c>
    </row>
    <row r="59">
      <c r="I59" s="80" t="inlineStr">
        <is>
          <t>Octubre 2029</t>
        </is>
      </c>
      <c r="J59" s="80" t="inlineStr">
        <is>
          <t>2029-10</t>
        </is>
      </c>
    </row>
    <row r="60">
      <c r="I60" s="80" t="inlineStr">
        <is>
          <t>Noviembre 2029</t>
        </is>
      </c>
      <c r="J60" s="80" t="inlineStr">
        <is>
          <t>2029-11</t>
        </is>
      </c>
    </row>
    <row r="61">
      <c r="I61" s="80" t="inlineStr">
        <is>
          <t>Diciembre 2029</t>
        </is>
      </c>
      <c r="J61" s="80" t="inlineStr">
        <is>
          <t>2029-12</t>
        </is>
      </c>
    </row>
    <row r="62">
      <c r="I62" s="80" t="inlineStr">
        <is>
          <t>Enero 2030</t>
        </is>
      </c>
      <c r="J62" s="80" t="inlineStr">
        <is>
          <t>2030-01</t>
        </is>
      </c>
    </row>
    <row r="63">
      <c r="I63" s="80" t="inlineStr">
        <is>
          <t>Febrero 2030</t>
        </is>
      </c>
      <c r="J63" s="80" t="inlineStr">
        <is>
          <t>2030-02</t>
        </is>
      </c>
    </row>
    <row r="64">
      <c r="I64" s="80" t="inlineStr">
        <is>
          <t>Marzo 2030</t>
        </is>
      </c>
      <c r="J64" s="80" t="inlineStr">
        <is>
          <t>2030-03</t>
        </is>
      </c>
    </row>
    <row r="65">
      <c r="I65" s="80" t="inlineStr">
        <is>
          <t>Abril 2030</t>
        </is>
      </c>
      <c r="J65" s="80" t="inlineStr">
        <is>
          <t>2030-04</t>
        </is>
      </c>
    </row>
    <row r="66">
      <c r="I66" s="80" t="inlineStr">
        <is>
          <t>Mayo 2030</t>
        </is>
      </c>
      <c r="J66" s="80" t="inlineStr">
        <is>
          <t>2030-05</t>
        </is>
      </c>
    </row>
    <row r="67">
      <c r="I67" s="80" t="inlineStr">
        <is>
          <t>Junio 2030</t>
        </is>
      </c>
      <c r="J67" s="80" t="inlineStr">
        <is>
          <t>2030-06</t>
        </is>
      </c>
    </row>
    <row r="68">
      <c r="I68" s="80" t="inlineStr">
        <is>
          <t>Julio 2030</t>
        </is>
      </c>
      <c r="J68" s="80" t="inlineStr">
        <is>
          <t>2030-07</t>
        </is>
      </c>
    </row>
    <row r="69">
      <c r="I69" s="80" t="inlineStr">
        <is>
          <t>Agosto 2030</t>
        </is>
      </c>
      <c r="J69" s="80" t="inlineStr">
        <is>
          <t>2030-08</t>
        </is>
      </c>
    </row>
    <row r="70">
      <c r="I70" s="80" t="inlineStr">
        <is>
          <t>Septiembre 2030</t>
        </is>
      </c>
      <c r="J70" s="80" t="inlineStr">
        <is>
          <t>2030-09</t>
        </is>
      </c>
    </row>
    <row r="71">
      <c r="I71" s="80" t="inlineStr">
        <is>
          <t>Octubre 2030</t>
        </is>
      </c>
      <c r="J71" s="80" t="inlineStr">
        <is>
          <t>2030-10</t>
        </is>
      </c>
    </row>
    <row r="72">
      <c r="I72" s="80" t="inlineStr">
        <is>
          <t>Noviembre 2030</t>
        </is>
      </c>
      <c r="J72" s="80" t="inlineStr">
        <is>
          <t>2030-11</t>
        </is>
      </c>
    </row>
    <row r="73">
      <c r="I73" s="80" t="inlineStr">
        <is>
          <t>Diciembre 2030</t>
        </is>
      </c>
      <c r="J73" s="80" t="inlineStr">
        <is>
          <t>2030-12</t>
        </is>
      </c>
    </row>
    <row r="74">
      <c r="I74" s="80" t="inlineStr">
        <is>
          <t>Enero 2031</t>
        </is>
      </c>
      <c r="J74" s="80" t="inlineStr">
        <is>
          <t>2031-01</t>
        </is>
      </c>
    </row>
    <row r="75">
      <c r="I75" s="80" t="inlineStr">
        <is>
          <t>Febrero 2031</t>
        </is>
      </c>
      <c r="J75" s="80" t="inlineStr">
        <is>
          <t>2031-02</t>
        </is>
      </c>
    </row>
    <row r="76">
      <c r="I76" s="80" t="inlineStr">
        <is>
          <t>Marzo 2031</t>
        </is>
      </c>
      <c r="J76" s="80" t="inlineStr">
        <is>
          <t>2031-03</t>
        </is>
      </c>
    </row>
    <row r="77">
      <c r="I77" s="80" t="inlineStr">
        <is>
          <t>Abril 2031</t>
        </is>
      </c>
      <c r="J77" s="80" t="inlineStr">
        <is>
          <t>2031-04</t>
        </is>
      </c>
    </row>
    <row r="78">
      <c r="I78" s="80" t="inlineStr">
        <is>
          <t>Mayo 2031</t>
        </is>
      </c>
      <c r="J78" s="80" t="inlineStr">
        <is>
          <t>2031-05</t>
        </is>
      </c>
    </row>
    <row r="79">
      <c r="I79" s="80" t="inlineStr">
        <is>
          <t>Junio 2031</t>
        </is>
      </c>
      <c r="J79" s="80" t="inlineStr">
        <is>
          <t>2031-06</t>
        </is>
      </c>
    </row>
    <row r="80">
      <c r="I80" s="80" t="inlineStr">
        <is>
          <t>Julio 2031</t>
        </is>
      </c>
      <c r="J80" s="80" t="inlineStr">
        <is>
          <t>2031-07</t>
        </is>
      </c>
    </row>
    <row r="81">
      <c r="I81" s="80" t="inlineStr">
        <is>
          <t>Agosto 2031</t>
        </is>
      </c>
      <c r="J81" s="80" t="inlineStr">
        <is>
          <t>2031-08</t>
        </is>
      </c>
    </row>
    <row r="82">
      <c r="I82" s="80" t="inlineStr">
        <is>
          <t>Septiembre 2031</t>
        </is>
      </c>
      <c r="J82" s="80" t="inlineStr">
        <is>
          <t>2031-09</t>
        </is>
      </c>
    </row>
    <row r="83">
      <c r="I83" s="80" t="inlineStr">
        <is>
          <t>Octubre 2031</t>
        </is>
      </c>
      <c r="J83" s="80" t="inlineStr">
        <is>
          <t>2031-10</t>
        </is>
      </c>
    </row>
    <row r="84">
      <c r="I84" s="80" t="inlineStr">
        <is>
          <t>Noviembre 2031</t>
        </is>
      </c>
      <c r="J84" s="80" t="inlineStr">
        <is>
          <t>2031-11</t>
        </is>
      </c>
    </row>
    <row r="85">
      <c r="I85" s="80" t="inlineStr">
        <is>
          <t>Diciembre 2031</t>
        </is>
      </c>
      <c r="J85" s="80" t="inlineStr">
        <is>
          <t>2031-12</t>
        </is>
      </c>
    </row>
    <row r="86">
      <c r="I86" s="80" t="inlineStr">
        <is>
          <t>Enero 2032</t>
        </is>
      </c>
      <c r="J86" s="80" t="inlineStr">
        <is>
          <t>2032-01</t>
        </is>
      </c>
    </row>
    <row r="87">
      <c r="I87" s="80" t="inlineStr">
        <is>
          <t>Febrero 2032</t>
        </is>
      </c>
      <c r="J87" s="80" t="inlineStr">
        <is>
          <t>2032-02</t>
        </is>
      </c>
    </row>
    <row r="88">
      <c r="I88" s="80" t="inlineStr">
        <is>
          <t>Marzo 2032</t>
        </is>
      </c>
      <c r="J88" s="80" t="inlineStr">
        <is>
          <t>2032-03</t>
        </is>
      </c>
    </row>
    <row r="89">
      <c r="I89" s="80" t="inlineStr">
        <is>
          <t>Abril 2032</t>
        </is>
      </c>
      <c r="J89" s="80" t="inlineStr">
        <is>
          <t>2032-04</t>
        </is>
      </c>
    </row>
    <row r="90">
      <c r="I90" s="80" t="inlineStr">
        <is>
          <t>Mayo 2032</t>
        </is>
      </c>
      <c r="J90" s="80" t="inlineStr">
        <is>
          <t>2032-05</t>
        </is>
      </c>
    </row>
    <row r="91">
      <c r="I91" s="80" t="inlineStr">
        <is>
          <t>Junio 2032</t>
        </is>
      </c>
      <c r="J91" s="80" t="inlineStr">
        <is>
          <t>2032-06</t>
        </is>
      </c>
    </row>
    <row r="92">
      <c r="I92" s="80" t="inlineStr">
        <is>
          <t>Julio 2032</t>
        </is>
      </c>
      <c r="J92" s="80" t="inlineStr">
        <is>
          <t>2032-07</t>
        </is>
      </c>
    </row>
    <row r="93">
      <c r="I93" s="80" t="inlineStr">
        <is>
          <t>Agosto 2032</t>
        </is>
      </c>
      <c r="J93" s="80" t="inlineStr">
        <is>
          <t>2032-08</t>
        </is>
      </c>
    </row>
    <row r="94">
      <c r="I94" s="80" t="inlineStr">
        <is>
          <t>Septiembre 2032</t>
        </is>
      </c>
      <c r="J94" s="80" t="inlineStr">
        <is>
          <t>2032-09</t>
        </is>
      </c>
    </row>
    <row r="95">
      <c r="I95" s="80" t="inlineStr">
        <is>
          <t>Octubre 2032</t>
        </is>
      </c>
      <c r="J95" s="80" t="inlineStr">
        <is>
          <t>2032-10</t>
        </is>
      </c>
    </row>
    <row r="96">
      <c r="I96" s="80" t="inlineStr">
        <is>
          <t>Noviembre 2032</t>
        </is>
      </c>
      <c r="J96" s="80" t="inlineStr">
        <is>
          <t>2032-11</t>
        </is>
      </c>
    </row>
    <row r="97">
      <c r="A97" s="144" t="inlineStr">
        <is>
          <t>Hoja técnica: alimenta desplegables y equivalencias. No modificar salvo que sepas exactamente qué categoría quieres añadir.</t>
        </is>
      </c>
      <c r="B97" s="144" t="n"/>
      <c r="C97" s="144" t="n"/>
      <c r="D97" s="144" t="n"/>
      <c r="E97" s="144" t="n"/>
      <c r="F97" s="144" t="n"/>
      <c r="G97" s="144" t="n"/>
      <c r="H97" s="144" t="n"/>
      <c r="I97" s="214" t="inlineStr">
        <is>
          <t>Diciembre 2032</t>
        </is>
      </c>
      <c r="J97" s="214" t="inlineStr">
        <is>
          <t>2032-12</t>
        </is>
      </c>
    </row>
  </sheetData>
  <pageMargins left="0.7" right="0.7" top="0.75" bottom="0.75" header="0.3" footer="0.3"/>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2026-07-09T19:07:55Z</dcterms:created>
  <dcterms:modified xmlns:dcterms="http://purl.org/dc/terms/" xmlns:xsi="http://www.w3.org/2001/XMLSchema-instance" xsi:type="dcterms:W3CDTF">2026-07-09T19:07:55Z</dcterms:modified>
</cp:coreProperties>
</file>